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a bunčić\Desktop\Nastava\EEVP\Excel Bijelic\"/>
    </mc:Choice>
  </mc:AlternateContent>
  <bookViews>
    <workbookView xWindow="0" yWindow="0" windowWidth="21570" windowHeight="8145"/>
  </bookViews>
  <sheets>
    <sheet name="Vezba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8" i="2" l="1"/>
  <c r="AS16" i="1"/>
  <c r="AS17" i="1"/>
  <c r="AS11" i="1"/>
  <c r="AS12" i="1"/>
  <c r="AS9" i="1"/>
  <c r="AW18" i="1"/>
  <c r="AO2" i="1" l="1"/>
  <c r="AO13" i="1"/>
  <c r="AO4" i="1"/>
  <c r="AO7" i="1"/>
  <c r="AO8" i="1"/>
  <c r="AO10" i="1"/>
  <c r="AO12" i="1"/>
  <c r="AO16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8" i="1"/>
  <c r="R16" i="1"/>
  <c r="AO17" i="1"/>
  <c r="AO15" i="1"/>
  <c r="AO14" i="1"/>
  <c r="AO11" i="1"/>
  <c r="AO9" i="1"/>
  <c r="AO6" i="1"/>
  <c r="AO5" i="1"/>
  <c r="AO3" i="1"/>
  <c r="S16" i="1" l="1"/>
  <c r="AP16" i="1"/>
  <c r="AW16" i="1" s="1"/>
  <c r="AX16" i="1" s="1"/>
  <c r="AS13" i="1"/>
  <c r="AU13" i="1" s="1"/>
  <c r="AS8" i="1"/>
  <c r="AU8" i="1" s="1"/>
  <c r="AS10" i="1"/>
  <c r="AU10" i="1" s="1"/>
  <c r="AU16" i="1"/>
  <c r="AS4" i="1"/>
  <c r="AU4" i="1" s="1"/>
  <c r="AS15" i="1"/>
  <c r="AU15" i="1" s="1"/>
  <c r="AU11" i="1"/>
  <c r="AS7" i="1"/>
  <c r="AU7" i="1" s="1"/>
  <c r="AS3" i="1"/>
  <c r="AU3" i="1" s="1"/>
  <c r="AU12" i="1"/>
  <c r="AS6" i="1"/>
  <c r="AU6" i="1" s="1"/>
  <c r="AS14" i="1"/>
  <c r="AU14" i="1" s="1"/>
  <c r="AU17" i="1"/>
  <c r="AU9" i="1"/>
  <c r="AS5" i="1"/>
  <c r="AU5" i="1" s="1"/>
  <c r="AS2" i="1"/>
  <c r="AU2" i="1" s="1"/>
  <c r="AI17" i="1"/>
  <c r="AJ17" i="1" s="1"/>
  <c r="AI16" i="1"/>
  <c r="AJ16" i="1" s="1"/>
  <c r="AI8" i="1"/>
  <c r="AJ8" i="1" s="1"/>
  <c r="AI5" i="1"/>
  <c r="AJ5" i="1" s="1"/>
  <c r="AI3" i="1"/>
  <c r="AJ3" i="1" s="1"/>
  <c r="AI11" i="1"/>
  <c r="AJ11" i="1" s="1"/>
  <c r="AI12" i="1"/>
  <c r="AJ12" i="1" s="1"/>
  <c r="AI10" i="1"/>
  <c r="AJ10" i="1" s="1"/>
  <c r="AI4" i="1"/>
  <c r="AJ4" i="1" s="1"/>
  <c r="AI7" i="1"/>
  <c r="AJ7" i="1" s="1"/>
  <c r="AI15" i="1"/>
  <c r="AJ15" i="1" s="1"/>
  <c r="AI13" i="1"/>
  <c r="AJ13" i="1" s="1"/>
  <c r="AI9" i="1"/>
  <c r="AJ9" i="1" s="1"/>
  <c r="AI14" i="1"/>
  <c r="AJ14" i="1" s="1"/>
  <c r="AI6" i="1"/>
  <c r="AJ6" i="1" s="1"/>
  <c r="R12" i="1"/>
  <c r="AI2" i="1"/>
  <c r="AJ2" i="1" s="1"/>
  <c r="R14" i="1"/>
  <c r="AP14" i="1" s="1"/>
  <c r="AW14" i="1" s="1"/>
  <c r="R7" i="1"/>
  <c r="R3" i="1"/>
  <c r="AP3" i="1" s="1"/>
  <c r="AW3" i="1" s="1"/>
  <c r="R11" i="1"/>
  <c r="AP11" i="1" s="1"/>
  <c r="AW11" i="1" s="1"/>
  <c r="AX11" i="1" s="1"/>
  <c r="R4" i="1"/>
  <c r="AP4" i="1" s="1"/>
  <c r="R8" i="1"/>
  <c r="AP8" i="1" s="1"/>
  <c r="R15" i="1"/>
  <c r="AP15" i="1" s="1"/>
  <c r="AW15" i="1" s="1"/>
  <c r="R10" i="1"/>
  <c r="AP10" i="1" s="1"/>
  <c r="AW10" i="1" s="1"/>
  <c r="R6" i="1"/>
  <c r="AP6" i="1" s="1"/>
  <c r="AW6" i="1" s="1"/>
  <c r="R17" i="1"/>
  <c r="AP17" i="1" s="1"/>
  <c r="AW17" i="1" s="1"/>
  <c r="AX17" i="1" s="1"/>
  <c r="R13" i="1"/>
  <c r="AP13" i="1" s="1"/>
  <c r="AW13" i="1" s="1"/>
  <c r="R9" i="1"/>
  <c r="R5" i="1"/>
  <c r="AP5" i="1" s="1"/>
  <c r="R2" i="1"/>
  <c r="AP2" i="1" s="1"/>
  <c r="AW2" i="1" s="1"/>
  <c r="AX15" i="1" l="1"/>
  <c r="S9" i="1"/>
  <c r="AP9" i="1"/>
  <c r="AW9" i="1" s="1"/>
  <c r="AX9" i="1" s="1"/>
  <c r="AX3" i="1"/>
  <c r="AX13" i="1"/>
  <c r="S12" i="1"/>
  <c r="AP12" i="1"/>
  <c r="AW12" i="1" s="1"/>
  <c r="AX12" i="1" s="1"/>
  <c r="AX2" i="1"/>
  <c r="AX14" i="1"/>
  <c r="AW8" i="1"/>
  <c r="AX8" i="1" s="1"/>
  <c r="S7" i="1"/>
  <c r="AP7" i="1"/>
  <c r="AW7" i="1" s="1"/>
  <c r="AX7" i="1" s="1"/>
  <c r="AX6" i="1"/>
  <c r="AX10" i="1"/>
  <c r="AW5" i="1"/>
  <c r="AX5" i="1" s="1"/>
  <c r="AW4" i="1"/>
  <c r="AX4" i="1" s="1"/>
  <c r="S17" i="1"/>
  <c r="S15" i="1"/>
  <c r="S14" i="1"/>
  <c r="S13" i="1"/>
  <c r="S11" i="1"/>
  <c r="S8" i="1"/>
  <c r="S10" i="1"/>
  <c r="S6" i="1"/>
  <c r="S5" i="1"/>
  <c r="S4" i="1"/>
  <c r="S3" i="1"/>
  <c r="S2" i="1"/>
  <c r="AX18" i="1" l="1"/>
</calcChain>
</file>

<file path=xl/sharedStrings.xml><?xml version="1.0" encoding="utf-8"?>
<sst xmlns="http://schemas.openxmlformats.org/spreadsheetml/2006/main" count="1065" uniqueCount="55">
  <si>
    <t>Име и презиме</t>
  </si>
  <si>
    <t>индекс</t>
  </si>
  <si>
    <t>Недолазака предавања</t>
  </si>
  <si>
    <t>Бодова предавања</t>
  </si>
  <si>
    <t>Недолазака вежбе</t>
  </si>
  <si>
    <t>Бодова вежбе</t>
  </si>
  <si>
    <t>семинарски потпис</t>
  </si>
  <si>
    <t>I рачунска вежба</t>
  </si>
  <si>
    <t>II рачунска вежба</t>
  </si>
  <si>
    <t>III рачунска вежба</t>
  </si>
  <si>
    <t>Бодова рач.вежбе</t>
  </si>
  <si>
    <t>Uslov za ispit</t>
  </si>
  <si>
    <t>Бодова писмени</t>
  </si>
  <si>
    <t>Усмени испит</t>
  </si>
  <si>
    <t>Укупно бодова</t>
  </si>
  <si>
    <t>КОНАЧНА ОЦЕНА</t>
  </si>
  <si>
    <t>Antić Aleksandar</t>
  </si>
  <si>
    <t>DT150113</t>
  </si>
  <si>
    <t>+</t>
  </si>
  <si>
    <t>Damiš Marko</t>
  </si>
  <si>
    <t>DT150112</t>
  </si>
  <si>
    <t>Davidović Jelena</t>
  </si>
  <si>
    <t>DT150076</t>
  </si>
  <si>
    <t>-</t>
  </si>
  <si>
    <t>Delić Stefan</t>
  </si>
  <si>
    <t>DT150087</t>
  </si>
  <si>
    <t>Hristov Danijel</t>
  </si>
  <si>
    <t>DT150080</t>
  </si>
  <si>
    <t>Luković Sanja</t>
  </si>
  <si>
    <t>DT150098</t>
  </si>
  <si>
    <t>Marković Marko</t>
  </si>
  <si>
    <t>DT150111</t>
  </si>
  <si>
    <t>Mitrović Ivana</t>
  </si>
  <si>
    <t>DT150091</t>
  </si>
  <si>
    <t>Mitrović Miloš</t>
  </si>
  <si>
    <t>DT150365</t>
  </si>
  <si>
    <t>Potić Milan</t>
  </si>
  <si>
    <t>DT150101</t>
  </si>
  <si>
    <t>Radivojević Tamara</t>
  </si>
  <si>
    <t>DT150100</t>
  </si>
  <si>
    <t>Ristić Nikoleta</t>
  </si>
  <si>
    <t>DT150369</t>
  </si>
  <si>
    <t>Rogač Anđela</t>
  </si>
  <si>
    <t>DT150083</t>
  </si>
  <si>
    <t>Spasić Vladimir</t>
  </si>
  <si>
    <t>DT140094</t>
  </si>
  <si>
    <t>Stefanović Nikola</t>
  </si>
  <si>
    <t>DT150077</t>
  </si>
  <si>
    <t>Šurlan Aleksa</t>
  </si>
  <si>
    <t>DT150317</t>
  </si>
  <si>
    <t>&lt;&lt;prosek</t>
  </si>
  <si>
    <t>I Kolokvijum</t>
  </si>
  <si>
    <t>II Kolokvijum</t>
  </si>
  <si>
    <t>Zbir kolokvijumi</t>
  </si>
  <si>
    <t>Pismeni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</si>
</sst>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5B3D7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textRotation="90"/>
    </xf>
    <xf numFmtId="0" fontId="5" fillId="0" borderId="0" xfId="0" applyFont="1" applyFill="1" applyBorder="1" applyAlignment="1"/>
    <xf numFmtId="0" fontId="3" fillId="0" borderId="0" xfId="0" applyFont="1" applyFill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14" fontId="2" fillId="6" borderId="1" xfId="0" applyNumberFormat="1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"/>
  <sheetViews>
    <sheetView tabSelected="1" workbookViewId="0">
      <selection activeCell="H25" sqref="H25"/>
    </sheetView>
  </sheetViews>
  <sheetFormatPr defaultRowHeight="14.25" x14ac:dyDescent="0.2"/>
  <cols>
    <col min="1" max="1" width="33.28515625" style="1" bestFit="1" customWidth="1"/>
    <col min="2" max="2" width="10.140625" style="1" bestFit="1" customWidth="1"/>
    <col min="3" max="40" width="9.140625" style="1"/>
    <col min="41" max="41" width="10.28515625" style="1" bestFit="1" customWidth="1"/>
    <col min="42" max="44" width="9.140625" style="1"/>
    <col min="45" max="45" width="10.140625" style="1" bestFit="1" customWidth="1"/>
    <col min="46" max="47" width="9.140625" style="1"/>
    <col min="48" max="48" width="10.7109375" style="1" bestFit="1" customWidth="1"/>
    <col min="49" max="49" width="9.140625" style="1"/>
    <col min="50" max="50" width="9.85546875" style="1" bestFit="1" customWidth="1"/>
    <col min="51" max="16384" width="9.140625" style="1"/>
  </cols>
  <sheetData>
    <row r="1" spans="1:49" ht="72" x14ac:dyDescent="0.2">
      <c r="A1" s="9" t="s">
        <v>0</v>
      </c>
      <c r="B1" s="10" t="s">
        <v>1</v>
      </c>
      <c r="C1" s="11">
        <v>43161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2</v>
      </c>
      <c r="S1" s="12" t="s">
        <v>3</v>
      </c>
      <c r="T1" s="11">
        <v>43161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3" t="s">
        <v>4</v>
      </c>
      <c r="AJ1" s="13" t="s">
        <v>5</v>
      </c>
      <c r="AK1" s="14" t="s">
        <v>7</v>
      </c>
      <c r="AL1" s="14" t="s">
        <v>8</v>
      </c>
      <c r="AM1" s="14" t="s">
        <v>9</v>
      </c>
      <c r="AN1" s="13" t="s">
        <v>10</v>
      </c>
      <c r="AO1" s="13" t="s">
        <v>11</v>
      </c>
      <c r="AP1" s="13" t="s">
        <v>51</v>
      </c>
      <c r="AQ1" s="13" t="s">
        <v>52</v>
      </c>
      <c r="AR1" s="15" t="s">
        <v>53</v>
      </c>
      <c r="AS1" s="13" t="s">
        <v>54</v>
      </c>
      <c r="AT1" s="15" t="s">
        <v>12</v>
      </c>
      <c r="AU1" s="13" t="s">
        <v>13</v>
      </c>
      <c r="AV1" s="13" t="s">
        <v>14</v>
      </c>
      <c r="AW1" s="13" t="s">
        <v>15</v>
      </c>
    </row>
    <row r="2" spans="1:49" ht="15.75" x14ac:dyDescent="0.25">
      <c r="A2" s="16" t="s">
        <v>16</v>
      </c>
      <c r="B2" s="17" t="s">
        <v>17</v>
      </c>
      <c r="C2" s="18" t="s">
        <v>18</v>
      </c>
      <c r="D2" s="18" t="s">
        <v>18</v>
      </c>
      <c r="E2" s="18" t="s">
        <v>18</v>
      </c>
      <c r="F2" s="18" t="s">
        <v>23</v>
      </c>
      <c r="G2" s="18" t="s">
        <v>18</v>
      </c>
      <c r="H2" s="18" t="s">
        <v>18</v>
      </c>
      <c r="I2" s="18" t="s">
        <v>18</v>
      </c>
      <c r="J2" s="18" t="s">
        <v>18</v>
      </c>
      <c r="K2" s="18" t="s">
        <v>18</v>
      </c>
      <c r="L2" s="18" t="s">
        <v>18</v>
      </c>
      <c r="M2" s="18" t="s">
        <v>23</v>
      </c>
      <c r="N2" s="18" t="s">
        <v>23</v>
      </c>
      <c r="O2" s="18" t="s">
        <v>18</v>
      </c>
      <c r="P2" s="18" t="s">
        <v>18</v>
      </c>
      <c r="Q2" s="18" t="s">
        <v>18</v>
      </c>
      <c r="R2" s="19"/>
      <c r="S2" s="20"/>
      <c r="T2" s="18" t="s">
        <v>18</v>
      </c>
      <c r="U2" s="18" t="s">
        <v>18</v>
      </c>
      <c r="V2" s="18" t="s">
        <v>18</v>
      </c>
      <c r="W2" s="18" t="s">
        <v>18</v>
      </c>
      <c r="X2" s="18" t="s">
        <v>18</v>
      </c>
      <c r="Y2" s="18" t="s">
        <v>18</v>
      </c>
      <c r="Z2" s="18" t="s">
        <v>18</v>
      </c>
      <c r="AA2" s="18" t="s">
        <v>18</v>
      </c>
      <c r="AB2" s="18" t="s">
        <v>18</v>
      </c>
      <c r="AC2" s="18" t="s">
        <v>18</v>
      </c>
      <c r="AD2" s="18" t="s">
        <v>18</v>
      </c>
      <c r="AE2" s="18" t="s">
        <v>18</v>
      </c>
      <c r="AF2" s="18" t="s">
        <v>18</v>
      </c>
      <c r="AG2" s="18" t="s">
        <v>18</v>
      </c>
      <c r="AH2" s="18" t="s">
        <v>23</v>
      </c>
      <c r="AI2" s="19"/>
      <c r="AJ2" s="20"/>
      <c r="AK2" s="22">
        <v>1</v>
      </c>
      <c r="AL2" s="22">
        <v>3</v>
      </c>
      <c r="AM2" s="22">
        <v>10</v>
      </c>
      <c r="AN2" s="23"/>
      <c r="AO2" s="24"/>
      <c r="AP2" s="24">
        <v>30</v>
      </c>
      <c r="AQ2" s="24">
        <v>30</v>
      </c>
      <c r="AR2" s="25"/>
      <c r="AS2" s="26"/>
      <c r="AT2" s="23"/>
      <c r="AU2" s="27">
        <v>5</v>
      </c>
      <c r="AV2" s="28"/>
      <c r="AW2" s="29"/>
    </row>
    <row r="3" spans="1:49" ht="15.75" x14ac:dyDescent="0.25">
      <c r="A3" s="16" t="s">
        <v>19</v>
      </c>
      <c r="B3" s="17" t="s">
        <v>20</v>
      </c>
      <c r="C3" s="18" t="s">
        <v>18</v>
      </c>
      <c r="D3" s="18" t="s">
        <v>18</v>
      </c>
      <c r="E3" s="18" t="s">
        <v>18</v>
      </c>
      <c r="F3" s="18" t="s">
        <v>18</v>
      </c>
      <c r="G3" s="18" t="s">
        <v>18</v>
      </c>
      <c r="H3" s="18" t="s">
        <v>18</v>
      </c>
      <c r="I3" s="18" t="s">
        <v>18</v>
      </c>
      <c r="J3" s="18" t="s">
        <v>18</v>
      </c>
      <c r="K3" s="18" t="s">
        <v>18</v>
      </c>
      <c r="L3" s="18" t="s">
        <v>18</v>
      </c>
      <c r="M3" s="18" t="s">
        <v>18</v>
      </c>
      <c r="N3" s="18" t="s">
        <v>18</v>
      </c>
      <c r="O3" s="18" t="s">
        <v>18</v>
      </c>
      <c r="P3" s="18" t="s">
        <v>23</v>
      </c>
      <c r="Q3" s="18" t="s">
        <v>18</v>
      </c>
      <c r="R3" s="19"/>
      <c r="S3" s="20"/>
      <c r="T3" s="18" t="s">
        <v>23</v>
      </c>
      <c r="U3" s="18" t="s">
        <v>18</v>
      </c>
      <c r="V3" s="18" t="s">
        <v>18</v>
      </c>
      <c r="W3" s="18" t="s">
        <v>18</v>
      </c>
      <c r="X3" s="18" t="s">
        <v>18</v>
      </c>
      <c r="Y3" s="18" t="s">
        <v>18</v>
      </c>
      <c r="Z3" s="18" t="s">
        <v>18</v>
      </c>
      <c r="AA3" s="18" t="s">
        <v>18</v>
      </c>
      <c r="AB3" s="18" t="s">
        <v>18</v>
      </c>
      <c r="AC3" s="18" t="s">
        <v>18</v>
      </c>
      <c r="AD3" s="18" t="s">
        <v>18</v>
      </c>
      <c r="AE3" s="18" t="s">
        <v>23</v>
      </c>
      <c r="AF3" s="18" t="s">
        <v>23</v>
      </c>
      <c r="AG3" s="18" t="s">
        <v>18</v>
      </c>
      <c r="AH3" s="18" t="s">
        <v>18</v>
      </c>
      <c r="AI3" s="19"/>
      <c r="AJ3" s="20"/>
      <c r="AK3" s="22">
        <v>5</v>
      </c>
      <c r="AL3" s="22">
        <v>1</v>
      </c>
      <c r="AM3" s="22">
        <v>2</v>
      </c>
      <c r="AN3" s="23"/>
      <c r="AO3" s="24"/>
      <c r="AP3" s="24">
        <v>18</v>
      </c>
      <c r="AQ3" s="24">
        <v>30</v>
      </c>
      <c r="AR3" s="25"/>
      <c r="AS3" s="26">
        <v>38</v>
      </c>
      <c r="AT3" s="23"/>
      <c r="AU3" s="27">
        <v>5</v>
      </c>
      <c r="AV3" s="28"/>
      <c r="AW3" s="29"/>
    </row>
    <row r="4" spans="1:49" ht="15.75" x14ac:dyDescent="0.25">
      <c r="A4" s="16" t="s">
        <v>21</v>
      </c>
      <c r="B4" s="17" t="s">
        <v>22</v>
      </c>
      <c r="C4" s="18" t="s">
        <v>18</v>
      </c>
      <c r="D4" s="18" t="s">
        <v>23</v>
      </c>
      <c r="E4" s="18" t="s">
        <v>23</v>
      </c>
      <c r="F4" s="18" t="s">
        <v>18</v>
      </c>
      <c r="G4" s="18" t="s">
        <v>18</v>
      </c>
      <c r="H4" s="18" t="s">
        <v>18</v>
      </c>
      <c r="I4" s="18" t="s">
        <v>18</v>
      </c>
      <c r="J4" s="18" t="s">
        <v>18</v>
      </c>
      <c r="K4" s="18" t="s">
        <v>18</v>
      </c>
      <c r="L4" s="18" t="s">
        <v>18</v>
      </c>
      <c r="M4" s="18" t="s">
        <v>18</v>
      </c>
      <c r="N4" s="18" t="s">
        <v>18</v>
      </c>
      <c r="O4" s="18" t="s">
        <v>18</v>
      </c>
      <c r="P4" s="18" t="s">
        <v>18</v>
      </c>
      <c r="Q4" s="18" t="s">
        <v>18</v>
      </c>
      <c r="R4" s="19"/>
      <c r="S4" s="20"/>
      <c r="T4" s="18" t="s">
        <v>18</v>
      </c>
      <c r="U4" s="18" t="s">
        <v>23</v>
      </c>
      <c r="V4" s="18" t="s">
        <v>18</v>
      </c>
      <c r="W4" s="18" t="s">
        <v>18</v>
      </c>
      <c r="X4" s="18" t="s">
        <v>18</v>
      </c>
      <c r="Y4" s="18" t="s">
        <v>18</v>
      </c>
      <c r="Z4" s="18" t="s">
        <v>18</v>
      </c>
      <c r="AA4" s="18" t="s">
        <v>18</v>
      </c>
      <c r="AB4" s="18" t="s">
        <v>18</v>
      </c>
      <c r="AC4" s="18" t="s">
        <v>18</v>
      </c>
      <c r="AD4" s="18" t="s">
        <v>18</v>
      </c>
      <c r="AE4" s="18" t="s">
        <v>18</v>
      </c>
      <c r="AF4" s="18" t="s">
        <v>18</v>
      </c>
      <c r="AG4" s="18" t="s">
        <v>18</v>
      </c>
      <c r="AH4" s="18" t="s">
        <v>18</v>
      </c>
      <c r="AI4" s="19"/>
      <c r="AJ4" s="20"/>
      <c r="AK4" s="22">
        <v>0</v>
      </c>
      <c r="AL4" s="22">
        <v>2</v>
      </c>
      <c r="AM4" s="22">
        <v>4</v>
      </c>
      <c r="AN4" s="23"/>
      <c r="AO4" s="24"/>
      <c r="AP4" s="24">
        <v>54</v>
      </c>
      <c r="AQ4" s="24">
        <v>14</v>
      </c>
      <c r="AR4" s="25"/>
      <c r="AS4" s="26">
        <v>40</v>
      </c>
      <c r="AT4" s="23"/>
      <c r="AU4" s="27">
        <v>2</v>
      </c>
      <c r="AV4" s="28"/>
      <c r="AW4" s="29"/>
    </row>
    <row r="5" spans="1:49" ht="15.75" x14ac:dyDescent="0.25">
      <c r="A5" s="16" t="s">
        <v>24</v>
      </c>
      <c r="B5" s="17" t="s">
        <v>25</v>
      </c>
      <c r="C5" s="18" t="s">
        <v>18</v>
      </c>
      <c r="D5" s="18" t="s">
        <v>18</v>
      </c>
      <c r="E5" s="18" t="s">
        <v>23</v>
      </c>
      <c r="F5" s="18" t="s">
        <v>18</v>
      </c>
      <c r="G5" s="18" t="s">
        <v>18</v>
      </c>
      <c r="H5" s="18" t="s">
        <v>18</v>
      </c>
      <c r="I5" s="18" t="s">
        <v>18</v>
      </c>
      <c r="J5" s="18" t="s">
        <v>18</v>
      </c>
      <c r="K5" s="18" t="s">
        <v>18</v>
      </c>
      <c r="L5" s="18" t="s">
        <v>18</v>
      </c>
      <c r="M5" s="18" t="s">
        <v>18</v>
      </c>
      <c r="N5" s="18" t="s">
        <v>18</v>
      </c>
      <c r="O5" s="18" t="s">
        <v>18</v>
      </c>
      <c r="P5" s="18" t="s">
        <v>18</v>
      </c>
      <c r="Q5" s="18" t="s">
        <v>18</v>
      </c>
      <c r="R5" s="19"/>
      <c r="S5" s="20"/>
      <c r="T5" s="18" t="s">
        <v>18</v>
      </c>
      <c r="U5" s="18" t="s">
        <v>18</v>
      </c>
      <c r="V5" s="18" t="s">
        <v>18</v>
      </c>
      <c r="W5" s="18" t="s">
        <v>18</v>
      </c>
      <c r="X5" s="18" t="s">
        <v>18</v>
      </c>
      <c r="Y5" s="18" t="s">
        <v>18</v>
      </c>
      <c r="Z5" s="18" t="s">
        <v>18</v>
      </c>
      <c r="AA5" s="18" t="s">
        <v>18</v>
      </c>
      <c r="AB5" s="18" t="s">
        <v>18</v>
      </c>
      <c r="AC5" s="18" t="s">
        <v>23</v>
      </c>
      <c r="AD5" s="18" t="s">
        <v>18</v>
      </c>
      <c r="AE5" s="18" t="s">
        <v>18</v>
      </c>
      <c r="AF5" s="18" t="s">
        <v>23</v>
      </c>
      <c r="AG5" s="18" t="s">
        <v>18</v>
      </c>
      <c r="AH5" s="18" t="s">
        <v>18</v>
      </c>
      <c r="AI5" s="19"/>
      <c r="AJ5" s="20"/>
      <c r="AK5" s="22">
        <v>0</v>
      </c>
      <c r="AL5" s="22">
        <v>5</v>
      </c>
      <c r="AM5" s="22">
        <v>1</v>
      </c>
      <c r="AN5" s="23"/>
      <c r="AO5" s="24"/>
      <c r="AP5" s="24">
        <v>60</v>
      </c>
      <c r="AQ5" s="24">
        <v>55</v>
      </c>
      <c r="AR5" s="25"/>
      <c r="AS5" s="26"/>
      <c r="AT5" s="23"/>
      <c r="AU5" s="27">
        <v>10</v>
      </c>
      <c r="AV5" s="28"/>
      <c r="AW5" s="29"/>
    </row>
    <row r="6" spans="1:49" ht="15.75" x14ac:dyDescent="0.25">
      <c r="A6" s="16" t="s">
        <v>26</v>
      </c>
      <c r="B6" s="17" t="s">
        <v>27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23</v>
      </c>
      <c r="H6" s="18" t="s">
        <v>18</v>
      </c>
      <c r="I6" s="18" t="s">
        <v>18</v>
      </c>
      <c r="J6" s="18" t="s">
        <v>18</v>
      </c>
      <c r="K6" s="18" t="s">
        <v>18</v>
      </c>
      <c r="L6" s="18" t="s">
        <v>18</v>
      </c>
      <c r="M6" s="18" t="s">
        <v>18</v>
      </c>
      <c r="N6" s="18" t="s">
        <v>23</v>
      </c>
      <c r="O6" s="18" t="s">
        <v>18</v>
      </c>
      <c r="P6" s="18" t="s">
        <v>23</v>
      </c>
      <c r="Q6" s="18" t="s">
        <v>18</v>
      </c>
      <c r="R6" s="19"/>
      <c r="S6" s="20"/>
      <c r="T6" s="18" t="s">
        <v>18</v>
      </c>
      <c r="U6" s="18" t="s">
        <v>18</v>
      </c>
      <c r="V6" s="18" t="s">
        <v>18</v>
      </c>
      <c r="W6" s="18" t="s">
        <v>23</v>
      </c>
      <c r="X6" s="18" t="s">
        <v>23</v>
      </c>
      <c r="Y6" s="18" t="s">
        <v>23</v>
      </c>
      <c r="Z6" s="18" t="s">
        <v>18</v>
      </c>
      <c r="AA6" s="18" t="s">
        <v>18</v>
      </c>
      <c r="AB6" s="18" t="s">
        <v>18</v>
      </c>
      <c r="AC6" s="18" t="s">
        <v>18</v>
      </c>
      <c r="AD6" s="18" t="s">
        <v>23</v>
      </c>
      <c r="AE6" s="18" t="s">
        <v>23</v>
      </c>
      <c r="AF6" s="18" t="s">
        <v>18</v>
      </c>
      <c r="AG6" s="18" t="s">
        <v>18</v>
      </c>
      <c r="AH6" s="18" t="s">
        <v>23</v>
      </c>
      <c r="AI6" s="19"/>
      <c r="AJ6" s="20"/>
      <c r="AK6" s="22">
        <v>4</v>
      </c>
      <c r="AL6" s="22">
        <v>2</v>
      </c>
      <c r="AM6" s="22">
        <v>5</v>
      </c>
      <c r="AN6" s="23"/>
      <c r="AO6" s="24"/>
      <c r="AP6" s="24">
        <v>4</v>
      </c>
      <c r="AQ6" s="24">
        <v>10</v>
      </c>
      <c r="AR6" s="25"/>
      <c r="AS6" s="26">
        <v>34</v>
      </c>
      <c r="AT6" s="23"/>
      <c r="AU6" s="27">
        <v>8</v>
      </c>
      <c r="AV6" s="28"/>
      <c r="AW6" s="29"/>
    </row>
    <row r="7" spans="1:49" ht="15.75" x14ac:dyDescent="0.25">
      <c r="A7" s="16" t="s">
        <v>28</v>
      </c>
      <c r="B7" s="17" t="s">
        <v>29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23</v>
      </c>
      <c r="H7" s="18" t="s">
        <v>18</v>
      </c>
      <c r="I7" s="18" t="s">
        <v>18</v>
      </c>
      <c r="J7" s="18" t="s">
        <v>18</v>
      </c>
      <c r="K7" s="18" t="s">
        <v>23</v>
      </c>
      <c r="L7" s="18" t="s">
        <v>23</v>
      </c>
      <c r="M7" s="18" t="s">
        <v>18</v>
      </c>
      <c r="N7" s="18" t="s">
        <v>23</v>
      </c>
      <c r="O7" s="18" t="s">
        <v>18</v>
      </c>
      <c r="P7" s="18" t="s">
        <v>18</v>
      </c>
      <c r="Q7" s="18" t="s">
        <v>18</v>
      </c>
      <c r="R7" s="19"/>
      <c r="S7" s="20"/>
      <c r="T7" s="18" t="s">
        <v>18</v>
      </c>
      <c r="U7" s="18" t="s">
        <v>18</v>
      </c>
      <c r="V7" s="18" t="s">
        <v>18</v>
      </c>
      <c r="W7" s="18" t="s">
        <v>18</v>
      </c>
      <c r="X7" s="18" t="s">
        <v>18</v>
      </c>
      <c r="Y7" s="18" t="s">
        <v>18</v>
      </c>
      <c r="Z7" s="18" t="s">
        <v>18</v>
      </c>
      <c r="AA7" s="18" t="s">
        <v>18</v>
      </c>
      <c r="AB7" s="18" t="s">
        <v>18</v>
      </c>
      <c r="AC7" s="18" t="s">
        <v>18</v>
      </c>
      <c r="AD7" s="18" t="s">
        <v>18</v>
      </c>
      <c r="AE7" s="18" t="s">
        <v>18</v>
      </c>
      <c r="AF7" s="18" t="s">
        <v>18</v>
      </c>
      <c r="AG7" s="18" t="s">
        <v>18</v>
      </c>
      <c r="AH7" s="18" t="s">
        <v>18</v>
      </c>
      <c r="AI7" s="19"/>
      <c r="AJ7" s="20"/>
      <c r="AK7" s="22">
        <v>4</v>
      </c>
      <c r="AL7" s="22">
        <v>2</v>
      </c>
      <c r="AM7" s="22">
        <v>10</v>
      </c>
      <c r="AN7" s="23"/>
      <c r="AO7" s="24"/>
      <c r="AP7" s="24">
        <v>32</v>
      </c>
      <c r="AQ7" s="24">
        <v>45</v>
      </c>
      <c r="AR7" s="25"/>
      <c r="AS7" s="26">
        <v>38</v>
      </c>
      <c r="AT7" s="23"/>
      <c r="AU7" s="27">
        <v>9</v>
      </c>
      <c r="AV7" s="28"/>
      <c r="AW7" s="29"/>
    </row>
    <row r="8" spans="1:49" ht="15.75" x14ac:dyDescent="0.25">
      <c r="A8" s="16" t="s">
        <v>30</v>
      </c>
      <c r="B8" s="17" t="s">
        <v>31</v>
      </c>
      <c r="C8" s="18" t="s">
        <v>23</v>
      </c>
      <c r="D8" s="18" t="s">
        <v>18</v>
      </c>
      <c r="E8" s="18" t="s">
        <v>23</v>
      </c>
      <c r="F8" s="18" t="s">
        <v>18</v>
      </c>
      <c r="G8" s="18" t="s">
        <v>18</v>
      </c>
      <c r="H8" s="18" t="s">
        <v>18</v>
      </c>
      <c r="I8" s="18" t="s">
        <v>18</v>
      </c>
      <c r="J8" s="18" t="s">
        <v>18</v>
      </c>
      <c r="K8" s="18" t="s">
        <v>18</v>
      </c>
      <c r="L8" s="18" t="s">
        <v>18</v>
      </c>
      <c r="M8" s="18" t="s">
        <v>18</v>
      </c>
      <c r="N8" s="18" t="s">
        <v>18</v>
      </c>
      <c r="O8" s="18" t="s">
        <v>18</v>
      </c>
      <c r="P8" s="18" t="s">
        <v>18</v>
      </c>
      <c r="Q8" s="18" t="s">
        <v>18</v>
      </c>
      <c r="R8" s="19"/>
      <c r="S8" s="20"/>
      <c r="T8" s="18" t="s">
        <v>18</v>
      </c>
      <c r="U8" s="18" t="s">
        <v>23</v>
      </c>
      <c r="V8" s="18" t="s">
        <v>18</v>
      </c>
      <c r="W8" s="18" t="s">
        <v>18</v>
      </c>
      <c r="X8" s="18" t="s">
        <v>18</v>
      </c>
      <c r="Y8" s="18" t="s">
        <v>18</v>
      </c>
      <c r="Z8" s="18" t="s">
        <v>18</v>
      </c>
      <c r="AA8" s="18" t="s">
        <v>18</v>
      </c>
      <c r="AB8" s="18" t="s">
        <v>18</v>
      </c>
      <c r="AC8" s="18" t="s">
        <v>18</v>
      </c>
      <c r="AD8" s="18" t="s">
        <v>18</v>
      </c>
      <c r="AE8" s="18" t="s">
        <v>18</v>
      </c>
      <c r="AF8" s="18" t="s">
        <v>18</v>
      </c>
      <c r="AG8" s="18" t="s">
        <v>18</v>
      </c>
      <c r="AH8" s="18" t="s">
        <v>23</v>
      </c>
      <c r="AI8" s="19"/>
      <c r="AJ8" s="20"/>
      <c r="AK8" s="22">
        <v>0</v>
      </c>
      <c r="AL8" s="22">
        <v>5</v>
      </c>
      <c r="AM8" s="22">
        <v>7</v>
      </c>
      <c r="AN8" s="23"/>
      <c r="AO8" s="24"/>
      <c r="AP8" s="24">
        <v>8</v>
      </c>
      <c r="AQ8" s="24">
        <v>37</v>
      </c>
      <c r="AR8" s="25"/>
      <c r="AS8" s="26">
        <v>47</v>
      </c>
      <c r="AT8" s="23"/>
      <c r="AU8" s="27">
        <v>10</v>
      </c>
      <c r="AV8" s="28"/>
      <c r="AW8" s="29"/>
    </row>
    <row r="9" spans="1:49" ht="15.75" x14ac:dyDescent="0.25">
      <c r="A9" s="16" t="s">
        <v>32</v>
      </c>
      <c r="B9" s="17" t="s">
        <v>33</v>
      </c>
      <c r="C9" s="18" t="s">
        <v>18</v>
      </c>
      <c r="D9" s="18" t="s">
        <v>23</v>
      </c>
      <c r="E9" s="18" t="s">
        <v>23</v>
      </c>
      <c r="F9" s="18" t="s">
        <v>18</v>
      </c>
      <c r="G9" s="18" t="s">
        <v>23</v>
      </c>
      <c r="H9" s="18" t="s">
        <v>23</v>
      </c>
      <c r="I9" s="18" t="s">
        <v>18</v>
      </c>
      <c r="J9" s="18" t="s">
        <v>23</v>
      </c>
      <c r="K9" s="18" t="s">
        <v>23</v>
      </c>
      <c r="L9" s="18" t="s">
        <v>23</v>
      </c>
      <c r="M9" s="18" t="s">
        <v>18</v>
      </c>
      <c r="N9" s="18" t="s">
        <v>18</v>
      </c>
      <c r="O9" s="18" t="s">
        <v>23</v>
      </c>
      <c r="P9" s="18" t="s">
        <v>18</v>
      </c>
      <c r="Q9" s="18" t="s">
        <v>18</v>
      </c>
      <c r="R9" s="19"/>
      <c r="S9" s="20"/>
      <c r="T9" s="18" t="s">
        <v>18</v>
      </c>
      <c r="U9" s="18" t="s">
        <v>23</v>
      </c>
      <c r="V9" s="18" t="s">
        <v>18</v>
      </c>
      <c r="W9" s="18" t="s">
        <v>23</v>
      </c>
      <c r="X9" s="18" t="s">
        <v>23</v>
      </c>
      <c r="Y9" s="18" t="s">
        <v>18</v>
      </c>
      <c r="Z9" s="18" t="s">
        <v>18</v>
      </c>
      <c r="AA9" s="18" t="s">
        <v>18</v>
      </c>
      <c r="AB9" s="18" t="s">
        <v>18</v>
      </c>
      <c r="AC9" s="18" t="s">
        <v>18</v>
      </c>
      <c r="AD9" s="18" t="s">
        <v>18</v>
      </c>
      <c r="AE9" s="18" t="s">
        <v>18</v>
      </c>
      <c r="AF9" s="18" t="s">
        <v>23</v>
      </c>
      <c r="AG9" s="18" t="s">
        <v>18</v>
      </c>
      <c r="AH9" s="18" t="s">
        <v>18</v>
      </c>
      <c r="AI9" s="19"/>
      <c r="AJ9" s="20"/>
      <c r="AK9" s="22">
        <v>4</v>
      </c>
      <c r="AL9" s="22">
        <v>5</v>
      </c>
      <c r="AM9" s="22">
        <v>9</v>
      </c>
      <c r="AN9" s="23"/>
      <c r="AO9" s="24"/>
      <c r="AP9" s="24">
        <v>10</v>
      </c>
      <c r="AQ9" s="24">
        <v>45</v>
      </c>
      <c r="AR9" s="25"/>
      <c r="AS9" s="26">
        <v>9</v>
      </c>
      <c r="AT9" s="23"/>
      <c r="AU9" s="27">
        <v>7</v>
      </c>
      <c r="AV9" s="28"/>
      <c r="AW9" s="29"/>
    </row>
    <row r="10" spans="1:49" ht="15.75" x14ac:dyDescent="0.25">
      <c r="A10" s="16" t="s">
        <v>34</v>
      </c>
      <c r="B10" s="17" t="s">
        <v>35</v>
      </c>
      <c r="C10" s="18" t="s">
        <v>18</v>
      </c>
      <c r="D10" s="18" t="s">
        <v>18</v>
      </c>
      <c r="E10" s="18" t="s">
        <v>18</v>
      </c>
      <c r="F10" s="18" t="s">
        <v>18</v>
      </c>
      <c r="G10" s="18" t="s">
        <v>18</v>
      </c>
      <c r="H10" s="18" t="s">
        <v>18</v>
      </c>
      <c r="I10" s="18" t="s">
        <v>18</v>
      </c>
      <c r="J10" s="18" t="s">
        <v>18</v>
      </c>
      <c r="K10" s="18" t="s">
        <v>18</v>
      </c>
      <c r="L10" s="18" t="s">
        <v>18</v>
      </c>
      <c r="M10" s="18" t="s">
        <v>18</v>
      </c>
      <c r="N10" s="18" t="s">
        <v>18</v>
      </c>
      <c r="O10" s="18" t="s">
        <v>23</v>
      </c>
      <c r="P10" s="18" t="s">
        <v>18</v>
      </c>
      <c r="Q10" s="18" t="s">
        <v>23</v>
      </c>
      <c r="R10" s="19"/>
      <c r="S10" s="20"/>
      <c r="T10" s="18" t="s">
        <v>18</v>
      </c>
      <c r="U10" s="18" t="s">
        <v>23</v>
      </c>
      <c r="V10" s="18" t="s">
        <v>18</v>
      </c>
      <c r="W10" s="18" t="s">
        <v>18</v>
      </c>
      <c r="X10" s="18" t="s">
        <v>18</v>
      </c>
      <c r="Y10" s="18" t="s">
        <v>18</v>
      </c>
      <c r="Z10" s="18" t="s">
        <v>18</v>
      </c>
      <c r="AA10" s="18" t="s">
        <v>18</v>
      </c>
      <c r="AB10" s="18" t="s">
        <v>18</v>
      </c>
      <c r="AC10" s="18" t="s">
        <v>18</v>
      </c>
      <c r="AD10" s="18" t="s">
        <v>18</v>
      </c>
      <c r="AE10" s="18" t="s">
        <v>18</v>
      </c>
      <c r="AF10" s="18" t="s">
        <v>23</v>
      </c>
      <c r="AG10" s="18" t="s">
        <v>18</v>
      </c>
      <c r="AH10" s="18" t="s">
        <v>23</v>
      </c>
      <c r="AI10" s="19"/>
      <c r="AJ10" s="20"/>
      <c r="AK10" s="22">
        <v>3</v>
      </c>
      <c r="AL10" s="22">
        <v>0</v>
      </c>
      <c r="AM10" s="22">
        <v>5</v>
      </c>
      <c r="AN10" s="23"/>
      <c r="AO10" s="24"/>
      <c r="AP10" s="24">
        <v>57</v>
      </c>
      <c r="AQ10" s="24">
        <v>35</v>
      </c>
      <c r="AR10" s="25"/>
      <c r="AS10" s="26">
        <v>8</v>
      </c>
      <c r="AT10" s="23"/>
      <c r="AU10" s="27">
        <v>4</v>
      </c>
      <c r="AV10" s="28"/>
      <c r="AW10" s="29"/>
    </row>
    <row r="11" spans="1:49" ht="15.75" x14ac:dyDescent="0.25">
      <c r="A11" s="16" t="s">
        <v>36</v>
      </c>
      <c r="B11" s="17" t="s">
        <v>37</v>
      </c>
      <c r="C11" s="18" t="s">
        <v>18</v>
      </c>
      <c r="D11" s="18" t="s">
        <v>18</v>
      </c>
      <c r="E11" s="18" t="s">
        <v>18</v>
      </c>
      <c r="F11" s="18" t="s">
        <v>18</v>
      </c>
      <c r="G11" s="18" t="s">
        <v>18</v>
      </c>
      <c r="H11" s="18" t="s">
        <v>23</v>
      </c>
      <c r="I11" s="18" t="s">
        <v>18</v>
      </c>
      <c r="J11" s="18" t="s">
        <v>18</v>
      </c>
      <c r="K11" s="18" t="s">
        <v>23</v>
      </c>
      <c r="L11" s="18" t="s">
        <v>18</v>
      </c>
      <c r="M11" s="18" t="s">
        <v>23</v>
      </c>
      <c r="N11" s="18" t="s">
        <v>18</v>
      </c>
      <c r="O11" s="18" t="s">
        <v>23</v>
      </c>
      <c r="P11" s="18" t="s">
        <v>18</v>
      </c>
      <c r="Q11" s="18" t="s">
        <v>18</v>
      </c>
      <c r="R11" s="19"/>
      <c r="S11" s="20"/>
      <c r="T11" s="18" t="s">
        <v>23</v>
      </c>
      <c r="U11" s="18" t="s">
        <v>23</v>
      </c>
      <c r="V11" s="18" t="s">
        <v>18</v>
      </c>
      <c r="W11" s="18" t="s">
        <v>23</v>
      </c>
      <c r="X11" s="18" t="s">
        <v>23</v>
      </c>
      <c r="Y11" s="18" t="s">
        <v>18</v>
      </c>
      <c r="Z11" s="18" t="s">
        <v>18</v>
      </c>
      <c r="AA11" s="18" t="s">
        <v>18</v>
      </c>
      <c r="AB11" s="18" t="s">
        <v>23</v>
      </c>
      <c r="AC11" s="18" t="s">
        <v>18</v>
      </c>
      <c r="AD11" s="18" t="s">
        <v>18</v>
      </c>
      <c r="AE11" s="18" t="s">
        <v>23</v>
      </c>
      <c r="AF11" s="18" t="s">
        <v>23</v>
      </c>
      <c r="AG11" s="18" t="s">
        <v>23</v>
      </c>
      <c r="AH11" s="18" t="s">
        <v>23</v>
      </c>
      <c r="AI11" s="19"/>
      <c r="AJ11" s="20"/>
      <c r="AK11" s="22">
        <v>5</v>
      </c>
      <c r="AL11" s="22">
        <v>5</v>
      </c>
      <c r="AM11" s="22">
        <v>4</v>
      </c>
      <c r="AN11" s="23"/>
      <c r="AO11" s="24"/>
      <c r="AP11" s="24">
        <v>18</v>
      </c>
      <c r="AQ11" s="24">
        <v>19</v>
      </c>
      <c r="AR11" s="25"/>
      <c r="AS11" s="26">
        <v>7</v>
      </c>
      <c r="AT11" s="23"/>
      <c r="AU11" s="27">
        <v>8</v>
      </c>
      <c r="AV11" s="28"/>
      <c r="AW11" s="29"/>
    </row>
    <row r="12" spans="1:49" ht="15.75" x14ac:dyDescent="0.25">
      <c r="A12" s="16" t="s">
        <v>38</v>
      </c>
      <c r="B12" s="17" t="s">
        <v>39</v>
      </c>
      <c r="C12" s="18" t="s">
        <v>18</v>
      </c>
      <c r="D12" s="18" t="s">
        <v>23</v>
      </c>
      <c r="E12" s="18" t="s">
        <v>23</v>
      </c>
      <c r="F12" s="18" t="s">
        <v>18</v>
      </c>
      <c r="G12" s="18" t="s">
        <v>23</v>
      </c>
      <c r="H12" s="18" t="s">
        <v>18</v>
      </c>
      <c r="I12" s="18" t="s">
        <v>23</v>
      </c>
      <c r="J12" s="18" t="s">
        <v>18</v>
      </c>
      <c r="K12" s="18" t="s">
        <v>18</v>
      </c>
      <c r="L12" s="18" t="s">
        <v>18</v>
      </c>
      <c r="M12" s="18" t="s">
        <v>18</v>
      </c>
      <c r="N12" s="18" t="s">
        <v>23</v>
      </c>
      <c r="O12" s="18" t="s">
        <v>23</v>
      </c>
      <c r="P12" s="18" t="s">
        <v>18</v>
      </c>
      <c r="Q12" s="18" t="s">
        <v>23</v>
      </c>
      <c r="R12" s="19"/>
      <c r="S12" s="20"/>
      <c r="T12" s="18" t="s">
        <v>18</v>
      </c>
      <c r="U12" s="18" t="s">
        <v>18</v>
      </c>
      <c r="V12" s="18" t="s">
        <v>18</v>
      </c>
      <c r="W12" s="18" t="s">
        <v>18</v>
      </c>
      <c r="X12" s="18" t="s">
        <v>23</v>
      </c>
      <c r="Y12" s="18" t="s">
        <v>23</v>
      </c>
      <c r="Z12" s="18" t="s">
        <v>23</v>
      </c>
      <c r="AA12" s="18" t="s">
        <v>23</v>
      </c>
      <c r="AB12" s="18" t="s">
        <v>23</v>
      </c>
      <c r="AC12" s="18" t="s">
        <v>18</v>
      </c>
      <c r="AD12" s="18" t="s">
        <v>18</v>
      </c>
      <c r="AE12" s="18" t="s">
        <v>18</v>
      </c>
      <c r="AF12" s="18" t="s">
        <v>18</v>
      </c>
      <c r="AG12" s="18" t="s">
        <v>18</v>
      </c>
      <c r="AH12" s="18" t="s">
        <v>18</v>
      </c>
      <c r="AI12" s="19"/>
      <c r="AJ12" s="20"/>
      <c r="AK12" s="22">
        <v>2</v>
      </c>
      <c r="AL12" s="22">
        <v>1</v>
      </c>
      <c r="AM12" s="22">
        <v>9</v>
      </c>
      <c r="AN12" s="23"/>
      <c r="AO12" s="24"/>
      <c r="AP12" s="24">
        <v>3</v>
      </c>
      <c r="AQ12" s="24">
        <v>19</v>
      </c>
      <c r="AR12" s="25"/>
      <c r="AS12" s="26">
        <v>52</v>
      </c>
      <c r="AT12" s="23"/>
      <c r="AU12" s="27">
        <v>7</v>
      </c>
      <c r="AV12" s="28"/>
      <c r="AW12" s="29"/>
    </row>
    <row r="13" spans="1:49" ht="15.75" x14ac:dyDescent="0.25">
      <c r="A13" s="16" t="s">
        <v>40</v>
      </c>
      <c r="B13" s="17" t="s">
        <v>41</v>
      </c>
      <c r="C13" s="18" t="s">
        <v>18</v>
      </c>
      <c r="D13" s="18" t="s">
        <v>18</v>
      </c>
      <c r="E13" s="18" t="s">
        <v>18</v>
      </c>
      <c r="F13" s="18" t="s">
        <v>18</v>
      </c>
      <c r="G13" s="18" t="s">
        <v>18</v>
      </c>
      <c r="H13" s="18" t="s">
        <v>18</v>
      </c>
      <c r="I13" s="18" t="s">
        <v>18</v>
      </c>
      <c r="J13" s="18" t="s">
        <v>18</v>
      </c>
      <c r="K13" s="18" t="s">
        <v>18</v>
      </c>
      <c r="L13" s="18" t="s">
        <v>18</v>
      </c>
      <c r="M13" s="18" t="s">
        <v>18</v>
      </c>
      <c r="N13" s="18" t="s">
        <v>18</v>
      </c>
      <c r="O13" s="18" t="s">
        <v>18</v>
      </c>
      <c r="P13" s="18" t="s">
        <v>18</v>
      </c>
      <c r="Q13" s="18" t="s">
        <v>18</v>
      </c>
      <c r="R13" s="19"/>
      <c r="S13" s="20"/>
      <c r="T13" s="18" t="s">
        <v>18</v>
      </c>
      <c r="U13" s="18" t="s">
        <v>18</v>
      </c>
      <c r="V13" s="18" t="s">
        <v>18</v>
      </c>
      <c r="W13" s="18" t="s">
        <v>18</v>
      </c>
      <c r="X13" s="18" t="s">
        <v>18</v>
      </c>
      <c r="Y13" s="18" t="s">
        <v>18</v>
      </c>
      <c r="Z13" s="18" t="s">
        <v>18</v>
      </c>
      <c r="AA13" s="18" t="s">
        <v>18</v>
      </c>
      <c r="AB13" s="18" t="s">
        <v>18</v>
      </c>
      <c r="AC13" s="18" t="s">
        <v>23</v>
      </c>
      <c r="AD13" s="18" t="s">
        <v>18</v>
      </c>
      <c r="AE13" s="18" t="s">
        <v>18</v>
      </c>
      <c r="AF13" s="18" t="s">
        <v>23</v>
      </c>
      <c r="AG13" s="18" t="s">
        <v>18</v>
      </c>
      <c r="AH13" s="18" t="s">
        <v>23</v>
      </c>
      <c r="AI13" s="19"/>
      <c r="AJ13" s="20"/>
      <c r="AK13" s="22">
        <v>0</v>
      </c>
      <c r="AL13" s="22">
        <v>0</v>
      </c>
      <c r="AM13" s="22">
        <v>7</v>
      </c>
      <c r="AN13" s="23"/>
      <c r="AO13" s="24"/>
      <c r="AP13" s="24">
        <v>23</v>
      </c>
      <c r="AQ13" s="24">
        <v>55</v>
      </c>
      <c r="AR13" s="25"/>
      <c r="AS13" s="26">
        <v>44</v>
      </c>
      <c r="AT13" s="23"/>
      <c r="AU13" s="27">
        <v>4</v>
      </c>
      <c r="AV13" s="28"/>
      <c r="AW13" s="29"/>
    </row>
    <row r="14" spans="1:49" ht="15.75" x14ac:dyDescent="0.25">
      <c r="A14" s="16" t="s">
        <v>42</v>
      </c>
      <c r="B14" s="17" t="s">
        <v>43</v>
      </c>
      <c r="C14" s="18" t="s">
        <v>18</v>
      </c>
      <c r="D14" s="18" t="s">
        <v>18</v>
      </c>
      <c r="E14" s="18" t="s">
        <v>18</v>
      </c>
      <c r="F14" s="18" t="s">
        <v>18</v>
      </c>
      <c r="G14" s="18" t="s">
        <v>18</v>
      </c>
      <c r="H14" s="18" t="s">
        <v>23</v>
      </c>
      <c r="I14" s="18" t="s">
        <v>18</v>
      </c>
      <c r="J14" s="18" t="s">
        <v>23</v>
      </c>
      <c r="K14" s="18" t="s">
        <v>23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9"/>
      <c r="S14" s="20"/>
      <c r="T14" s="18" t="s">
        <v>23</v>
      </c>
      <c r="U14" s="18" t="s">
        <v>18</v>
      </c>
      <c r="V14" s="18" t="s">
        <v>18</v>
      </c>
      <c r="W14" s="18" t="s">
        <v>18</v>
      </c>
      <c r="X14" s="18" t="s">
        <v>18</v>
      </c>
      <c r="Y14" s="18" t="s">
        <v>18</v>
      </c>
      <c r="Z14" s="18" t="s">
        <v>18</v>
      </c>
      <c r="AA14" s="18" t="s">
        <v>18</v>
      </c>
      <c r="AB14" s="18" t="s">
        <v>18</v>
      </c>
      <c r="AC14" s="18" t="s">
        <v>18</v>
      </c>
      <c r="AD14" s="18" t="s">
        <v>18</v>
      </c>
      <c r="AE14" s="18" t="s">
        <v>18</v>
      </c>
      <c r="AF14" s="18" t="s">
        <v>18</v>
      </c>
      <c r="AG14" s="18" t="s">
        <v>18</v>
      </c>
      <c r="AH14" s="18" t="s">
        <v>18</v>
      </c>
      <c r="AI14" s="19"/>
      <c r="AJ14" s="20"/>
      <c r="AK14" s="22">
        <v>4</v>
      </c>
      <c r="AL14" s="22">
        <v>4</v>
      </c>
      <c r="AM14" s="22">
        <v>8</v>
      </c>
      <c r="AN14" s="23"/>
      <c r="AO14" s="24"/>
      <c r="AP14" s="24">
        <v>53</v>
      </c>
      <c r="AQ14" s="24">
        <v>33</v>
      </c>
      <c r="AR14" s="25"/>
      <c r="AS14" s="26">
        <v>11</v>
      </c>
      <c r="AT14" s="23"/>
      <c r="AU14" s="27">
        <v>7</v>
      </c>
      <c r="AV14" s="28"/>
      <c r="AW14" s="29"/>
    </row>
    <row r="15" spans="1:49" ht="15.75" x14ac:dyDescent="0.25">
      <c r="A15" s="16" t="s">
        <v>44</v>
      </c>
      <c r="B15" s="17" t="s">
        <v>45</v>
      </c>
      <c r="C15" s="18" t="s">
        <v>18</v>
      </c>
      <c r="D15" s="18" t="s">
        <v>18</v>
      </c>
      <c r="E15" s="18" t="s">
        <v>18</v>
      </c>
      <c r="F15" s="18" t="s">
        <v>18</v>
      </c>
      <c r="G15" s="18" t="s">
        <v>18</v>
      </c>
      <c r="H15" s="18" t="s">
        <v>18</v>
      </c>
      <c r="I15" s="18" t="s">
        <v>18</v>
      </c>
      <c r="J15" s="18" t="s">
        <v>23</v>
      </c>
      <c r="K15" s="18" t="s">
        <v>23</v>
      </c>
      <c r="L15" s="18" t="s">
        <v>18</v>
      </c>
      <c r="M15" s="18" t="s">
        <v>18</v>
      </c>
      <c r="N15" s="18" t="s">
        <v>18</v>
      </c>
      <c r="O15" s="18" t="s">
        <v>18</v>
      </c>
      <c r="P15" s="18" t="s">
        <v>18</v>
      </c>
      <c r="Q15" s="18" t="s">
        <v>23</v>
      </c>
      <c r="R15" s="19"/>
      <c r="S15" s="20"/>
      <c r="T15" s="18" t="s">
        <v>18</v>
      </c>
      <c r="U15" s="18" t="s">
        <v>18</v>
      </c>
      <c r="V15" s="18" t="s">
        <v>18</v>
      </c>
      <c r="W15" s="18" t="s">
        <v>18</v>
      </c>
      <c r="X15" s="18" t="s">
        <v>23</v>
      </c>
      <c r="Y15" s="18" t="s">
        <v>23</v>
      </c>
      <c r="Z15" s="18" t="s">
        <v>18</v>
      </c>
      <c r="AA15" s="18" t="s">
        <v>18</v>
      </c>
      <c r="AB15" s="18" t="s">
        <v>18</v>
      </c>
      <c r="AC15" s="18" t="s">
        <v>18</v>
      </c>
      <c r="AD15" s="18" t="s">
        <v>18</v>
      </c>
      <c r="AE15" s="18" t="s">
        <v>23</v>
      </c>
      <c r="AF15" s="18" t="s">
        <v>18</v>
      </c>
      <c r="AG15" s="18" t="s">
        <v>18</v>
      </c>
      <c r="AH15" s="18" t="s">
        <v>18</v>
      </c>
      <c r="AI15" s="19"/>
      <c r="AJ15" s="20"/>
      <c r="AK15" s="22">
        <v>0</v>
      </c>
      <c r="AL15" s="22">
        <v>5</v>
      </c>
      <c r="AM15" s="22">
        <v>9</v>
      </c>
      <c r="AN15" s="23"/>
      <c r="AO15" s="24"/>
      <c r="AP15" s="24">
        <v>36</v>
      </c>
      <c r="AQ15" s="24">
        <v>13</v>
      </c>
      <c r="AR15" s="25"/>
      <c r="AS15" s="26">
        <v>49</v>
      </c>
      <c r="AT15" s="23"/>
      <c r="AU15" s="27">
        <v>1</v>
      </c>
      <c r="AV15" s="28"/>
      <c r="AW15" s="29"/>
    </row>
    <row r="16" spans="1:49" ht="15.75" x14ac:dyDescent="0.25">
      <c r="A16" s="16" t="s">
        <v>46</v>
      </c>
      <c r="B16" s="17" t="s">
        <v>47</v>
      </c>
      <c r="C16" s="18" t="s">
        <v>23</v>
      </c>
      <c r="D16" s="18" t="s">
        <v>18</v>
      </c>
      <c r="E16" s="18" t="s">
        <v>18</v>
      </c>
      <c r="F16" s="18" t="s">
        <v>18</v>
      </c>
      <c r="G16" s="18" t="s">
        <v>18</v>
      </c>
      <c r="H16" s="18" t="s">
        <v>23</v>
      </c>
      <c r="I16" s="18" t="s">
        <v>23</v>
      </c>
      <c r="J16" s="18" t="s">
        <v>23</v>
      </c>
      <c r="K16" s="18" t="s">
        <v>18</v>
      </c>
      <c r="L16" s="18" t="s">
        <v>18</v>
      </c>
      <c r="M16" s="18" t="s">
        <v>18</v>
      </c>
      <c r="N16" s="18" t="s">
        <v>23</v>
      </c>
      <c r="O16" s="18" t="s">
        <v>18</v>
      </c>
      <c r="P16" s="18" t="s">
        <v>18</v>
      </c>
      <c r="Q16" s="18" t="s">
        <v>18</v>
      </c>
      <c r="R16" s="19"/>
      <c r="S16" s="20"/>
      <c r="T16" s="18" t="s">
        <v>18</v>
      </c>
      <c r="U16" s="18" t="s">
        <v>18</v>
      </c>
      <c r="V16" s="18" t="s">
        <v>18</v>
      </c>
      <c r="W16" s="18" t="s">
        <v>23</v>
      </c>
      <c r="X16" s="18" t="s">
        <v>23</v>
      </c>
      <c r="Y16" s="18" t="s">
        <v>23</v>
      </c>
      <c r="Z16" s="18" t="s">
        <v>23</v>
      </c>
      <c r="AA16" s="18" t="s">
        <v>23</v>
      </c>
      <c r="AB16" s="18" t="s">
        <v>23</v>
      </c>
      <c r="AC16" s="18" t="s">
        <v>23</v>
      </c>
      <c r="AD16" s="18" t="s">
        <v>23</v>
      </c>
      <c r="AE16" s="18" t="s">
        <v>18</v>
      </c>
      <c r="AF16" s="18" t="s">
        <v>18</v>
      </c>
      <c r="AG16" s="18" t="s">
        <v>18</v>
      </c>
      <c r="AH16" s="18" t="s">
        <v>23</v>
      </c>
      <c r="AI16" s="19"/>
      <c r="AJ16" s="20"/>
      <c r="AK16" s="22">
        <v>2</v>
      </c>
      <c r="AL16" s="22">
        <v>1</v>
      </c>
      <c r="AM16" s="22">
        <v>7</v>
      </c>
      <c r="AN16" s="23"/>
      <c r="AO16" s="24"/>
      <c r="AP16" s="24">
        <v>8</v>
      </c>
      <c r="AQ16" s="24">
        <v>21</v>
      </c>
      <c r="AR16" s="25"/>
      <c r="AS16" s="26">
        <v>35</v>
      </c>
      <c r="AT16" s="23"/>
      <c r="AU16" s="27">
        <v>9</v>
      </c>
      <c r="AV16" s="28"/>
      <c r="AW16" s="29"/>
    </row>
    <row r="17" spans="1:50" ht="15.75" x14ac:dyDescent="0.25">
      <c r="A17" s="16" t="s">
        <v>48</v>
      </c>
      <c r="B17" s="17" t="s">
        <v>49</v>
      </c>
      <c r="C17" s="18" t="s">
        <v>23</v>
      </c>
      <c r="D17" s="18" t="s">
        <v>23</v>
      </c>
      <c r="E17" s="18" t="s">
        <v>18</v>
      </c>
      <c r="F17" s="18" t="s">
        <v>18</v>
      </c>
      <c r="G17" s="18" t="s">
        <v>18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  <c r="N17" s="18" t="s">
        <v>23</v>
      </c>
      <c r="O17" s="18" t="s">
        <v>23</v>
      </c>
      <c r="P17" s="18" t="s">
        <v>23</v>
      </c>
      <c r="Q17" s="18" t="s">
        <v>23</v>
      </c>
      <c r="R17" s="19"/>
      <c r="S17" s="20"/>
      <c r="T17" s="18" t="s">
        <v>23</v>
      </c>
      <c r="U17" s="18" t="s">
        <v>18</v>
      </c>
      <c r="V17" s="18" t="s">
        <v>18</v>
      </c>
      <c r="W17" s="18" t="s">
        <v>18</v>
      </c>
      <c r="X17" s="18" t="s">
        <v>23</v>
      </c>
      <c r="Y17" s="18" t="s">
        <v>18</v>
      </c>
      <c r="Z17" s="18" t="s">
        <v>18</v>
      </c>
      <c r="AA17" s="18" t="s">
        <v>23</v>
      </c>
      <c r="AB17" s="18" t="s">
        <v>23</v>
      </c>
      <c r="AC17" s="18" t="s">
        <v>18</v>
      </c>
      <c r="AD17" s="18" t="s">
        <v>18</v>
      </c>
      <c r="AE17" s="18" t="s">
        <v>23</v>
      </c>
      <c r="AF17" s="18" t="s">
        <v>18</v>
      </c>
      <c r="AG17" s="18" t="s">
        <v>23</v>
      </c>
      <c r="AH17" s="18" t="s">
        <v>23</v>
      </c>
      <c r="AI17" s="19"/>
      <c r="AJ17" s="20"/>
      <c r="AK17" s="22">
        <v>4</v>
      </c>
      <c r="AL17" s="22">
        <v>2</v>
      </c>
      <c r="AM17" s="22">
        <v>8</v>
      </c>
      <c r="AN17" s="23"/>
      <c r="AO17" s="24"/>
      <c r="AP17" s="24">
        <v>58</v>
      </c>
      <c r="AQ17" s="24">
        <v>2</v>
      </c>
      <c r="AR17" s="25"/>
      <c r="AS17" s="26">
        <v>2</v>
      </c>
      <c r="AT17" s="23"/>
      <c r="AU17" s="27">
        <v>7</v>
      </c>
      <c r="AV17" s="28"/>
      <c r="AW17" s="29"/>
    </row>
    <row r="18" spans="1:50" s="2" customFormat="1" ht="15.75" x14ac:dyDescent="0.25">
      <c r="A18" s="31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>
        <v>5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4"/>
      <c r="AJ18" s="33">
        <v>5</v>
      </c>
      <c r="AK18" s="35">
        <v>5</v>
      </c>
      <c r="AL18" s="35">
        <v>5</v>
      </c>
      <c r="AM18" s="35">
        <v>10</v>
      </c>
      <c r="AN18" s="33">
        <v>20</v>
      </c>
      <c r="AO18" s="33"/>
      <c r="AP18" s="36">
        <v>60</v>
      </c>
      <c r="AQ18" s="35">
        <v>60</v>
      </c>
      <c r="AR18" s="35">
        <v>60</v>
      </c>
      <c r="AS18" s="37">
        <v>60</v>
      </c>
      <c r="AT18" s="33">
        <v>60</v>
      </c>
      <c r="AU18" s="33">
        <v>10</v>
      </c>
      <c r="AV18" s="33">
        <f>AU18+AT18+AN18+AJ18+S18</f>
        <v>100</v>
      </c>
      <c r="AW18" s="38"/>
      <c r="AX18" s="2" t="s">
        <v>50</v>
      </c>
    </row>
    <row r="19" spans="1:50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  <c r="AK19" s="6"/>
      <c r="AL19" s="6"/>
      <c r="AM19" s="6"/>
      <c r="AN19" s="7"/>
      <c r="AO19" s="4"/>
      <c r="AP19" s="4"/>
      <c r="AQ19" s="3"/>
      <c r="AR19" s="3"/>
      <c r="AS19" s="3"/>
      <c r="AT19" s="7"/>
      <c r="AU19" s="3"/>
      <c r="AV19" s="7"/>
      <c r="AW19" s="3"/>
    </row>
    <row r="20" spans="1:50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/>
      <c r="AK20" s="6"/>
      <c r="AL20" s="6"/>
      <c r="AM20" s="6"/>
      <c r="AN20" s="7"/>
      <c r="AO20" s="4"/>
      <c r="AP20" s="4"/>
      <c r="AQ20" s="3"/>
      <c r="AR20" s="3"/>
      <c r="AS20" s="3"/>
      <c r="AT20" s="7"/>
      <c r="AU20" s="3"/>
      <c r="AV20" s="7"/>
      <c r="AW20" s="3"/>
    </row>
    <row r="21" spans="1:50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/>
      <c r="AK21" s="6"/>
      <c r="AL21" s="6"/>
      <c r="AM21" s="6"/>
      <c r="AN21" s="7"/>
      <c r="AO21" s="4"/>
      <c r="AP21" s="4"/>
      <c r="AQ21" s="3"/>
      <c r="AR21" s="3"/>
      <c r="AS21" s="3"/>
      <c r="AT21" s="7"/>
      <c r="AU21" s="3"/>
      <c r="AV21" s="7"/>
      <c r="AW21" s="3"/>
    </row>
    <row r="22" spans="1:50" s="8" customFormat="1" x14ac:dyDescent="0.2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  <c r="AK22" s="6"/>
      <c r="AL22" s="6"/>
      <c r="AM22" s="6"/>
      <c r="AN22" s="7"/>
      <c r="AO22" s="4"/>
      <c r="AP22" s="4"/>
      <c r="AQ22" s="3"/>
      <c r="AR22" s="3"/>
      <c r="AS22" s="3"/>
      <c r="AT22" s="7"/>
      <c r="AU22" s="3"/>
      <c r="AV22" s="7"/>
      <c r="AW22" s="3"/>
    </row>
    <row r="23" spans="1:50" s="8" customForma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/>
      <c r="AK23" s="6"/>
      <c r="AL23" s="6"/>
      <c r="AM23" s="6"/>
      <c r="AN23" s="7"/>
      <c r="AO23" s="4"/>
      <c r="AP23" s="4"/>
      <c r="AQ23" s="3"/>
      <c r="AR23" s="3"/>
      <c r="AS23" s="3"/>
      <c r="AT23" s="7"/>
      <c r="AU23" s="3"/>
      <c r="AV23" s="7"/>
      <c r="AW23" s="3"/>
    </row>
    <row r="24" spans="1:50" s="8" customForma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6"/>
      <c r="AL24" s="6"/>
      <c r="AM24" s="6"/>
      <c r="AN24" s="7"/>
      <c r="AO24" s="4"/>
      <c r="AP24" s="4"/>
      <c r="AQ24" s="3"/>
      <c r="AR24" s="3"/>
      <c r="AS24" s="3"/>
      <c r="AT24" s="7"/>
      <c r="AU24" s="3"/>
      <c r="AV24" s="7"/>
      <c r="AW24" s="3"/>
    </row>
    <row r="25" spans="1:50" s="8" customForma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/>
      <c r="AK25" s="6"/>
      <c r="AL25" s="6"/>
      <c r="AM25" s="6"/>
      <c r="AN25" s="7"/>
      <c r="AO25" s="4"/>
      <c r="AP25" s="4"/>
      <c r="AQ25" s="3"/>
      <c r="AR25" s="3"/>
      <c r="AS25" s="3"/>
      <c r="AT25" s="7"/>
      <c r="AU25" s="3"/>
      <c r="AV25" s="7"/>
      <c r="AW25" s="3"/>
    </row>
    <row r="26" spans="1:50" s="8" customFormat="1" x14ac:dyDescent="0.2"/>
    <row r="27" spans="1:50" s="8" customFormat="1" x14ac:dyDescent="0.2"/>
    <row r="28" spans="1:50" s="8" customFormat="1" x14ac:dyDescent="0.2"/>
    <row r="29" spans="1:50" s="8" customFormat="1" x14ac:dyDescent="0.2"/>
  </sheetData>
  <conditionalFormatting sqref="A2:A17">
    <cfRule type="duplicateValues" dxfId="7" priority="4"/>
  </conditionalFormatting>
  <conditionalFormatting sqref="R2:R17">
    <cfRule type="cellIs" dxfId="6" priority="3" operator="greaterThan">
      <formula>3</formula>
    </cfRule>
  </conditionalFormatting>
  <conditionalFormatting sqref="AI2:AI17">
    <cfRule type="cellIs" dxfId="5" priority="2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9"/>
  <sheetViews>
    <sheetView topLeftCell="XFD1" workbookViewId="0">
      <selection activeCell="XFD4" sqref="A4:XFD4"/>
    </sheetView>
  </sheetViews>
  <sheetFormatPr defaultColWidth="0" defaultRowHeight="14.25" x14ac:dyDescent="0.2"/>
  <cols>
    <col min="1" max="1" width="33.28515625" style="1" hidden="1"/>
    <col min="2" max="2" width="10.140625" style="1" hidden="1"/>
    <col min="3" max="41" width="9.140625" style="1" hidden="1"/>
    <col min="42" max="42" width="10.28515625" style="1" hidden="1"/>
    <col min="43" max="45" width="9.140625" style="1" hidden="1"/>
    <col min="46" max="46" width="10.140625" style="1" hidden="1"/>
    <col min="47" max="48" width="9.140625" style="1" hidden="1"/>
    <col min="49" max="49" width="10.7109375" style="1" hidden="1"/>
    <col min="50" max="50" width="9.140625" style="1" hidden="1"/>
    <col min="51" max="51" width="9.85546875" style="1" hidden="1"/>
    <col min="52" max="16384" width="9.140625" style="1" hidden="1"/>
  </cols>
  <sheetData>
    <row r="1" spans="1:50" ht="72" x14ac:dyDescent="0.2">
      <c r="A1" s="9" t="s">
        <v>0</v>
      </c>
      <c r="B1" s="10" t="s">
        <v>1</v>
      </c>
      <c r="C1" s="11">
        <v>43161</v>
      </c>
      <c r="D1" s="11">
        <v>43168</v>
      </c>
      <c r="E1" s="11">
        <v>43175</v>
      </c>
      <c r="F1" s="11">
        <v>43182</v>
      </c>
      <c r="G1" s="11">
        <v>43189</v>
      </c>
      <c r="H1" s="11">
        <v>43196</v>
      </c>
      <c r="I1" s="11">
        <v>43203</v>
      </c>
      <c r="J1" s="11">
        <v>43210</v>
      </c>
      <c r="K1" s="11">
        <v>43217</v>
      </c>
      <c r="L1" s="11">
        <v>43224</v>
      </c>
      <c r="M1" s="11">
        <v>43231</v>
      </c>
      <c r="N1" s="11">
        <v>43238</v>
      </c>
      <c r="O1" s="11">
        <v>43245</v>
      </c>
      <c r="P1" s="11">
        <v>43252</v>
      </c>
      <c r="Q1" s="11">
        <v>43259</v>
      </c>
      <c r="R1" s="12" t="s">
        <v>2</v>
      </c>
      <c r="S1" s="12" t="s">
        <v>3</v>
      </c>
      <c r="T1" s="11">
        <v>43161</v>
      </c>
      <c r="U1" s="11">
        <v>43168</v>
      </c>
      <c r="V1" s="11">
        <v>43175</v>
      </c>
      <c r="W1" s="11">
        <v>43182</v>
      </c>
      <c r="X1" s="11">
        <v>43189</v>
      </c>
      <c r="Y1" s="11">
        <v>43196</v>
      </c>
      <c r="Z1" s="11">
        <v>43203</v>
      </c>
      <c r="AA1" s="11">
        <v>43210</v>
      </c>
      <c r="AB1" s="11">
        <v>43217</v>
      </c>
      <c r="AC1" s="11">
        <v>43224</v>
      </c>
      <c r="AD1" s="11">
        <v>43231</v>
      </c>
      <c r="AE1" s="11">
        <v>43238</v>
      </c>
      <c r="AF1" s="11">
        <v>43245</v>
      </c>
      <c r="AG1" s="11">
        <v>43252</v>
      </c>
      <c r="AH1" s="11">
        <v>43259</v>
      </c>
      <c r="AI1" s="13" t="s">
        <v>4</v>
      </c>
      <c r="AJ1" s="13" t="s">
        <v>5</v>
      </c>
      <c r="AK1" s="13" t="s">
        <v>6</v>
      </c>
      <c r="AL1" s="14" t="s">
        <v>7</v>
      </c>
      <c r="AM1" s="14" t="s">
        <v>8</v>
      </c>
      <c r="AN1" s="14" t="s">
        <v>9</v>
      </c>
      <c r="AO1" s="13" t="s">
        <v>10</v>
      </c>
      <c r="AP1" s="13" t="s">
        <v>11</v>
      </c>
      <c r="AQ1" s="13" t="s">
        <v>51</v>
      </c>
      <c r="AR1" s="13" t="s">
        <v>52</v>
      </c>
      <c r="AS1" s="15" t="s">
        <v>53</v>
      </c>
      <c r="AT1" s="13" t="s">
        <v>54</v>
      </c>
      <c r="AU1" s="15" t="s">
        <v>12</v>
      </c>
      <c r="AV1" s="13" t="s">
        <v>13</v>
      </c>
      <c r="AW1" s="13" t="s">
        <v>14</v>
      </c>
      <c r="AX1" s="13" t="s">
        <v>15</v>
      </c>
    </row>
    <row r="2" spans="1:50" ht="15.75" x14ac:dyDescent="0.25">
      <c r="A2" s="16" t="s">
        <v>16</v>
      </c>
      <c r="B2" s="17" t="s">
        <v>17</v>
      </c>
      <c r="C2" s="18" t="s">
        <v>18</v>
      </c>
      <c r="D2" s="18" t="s">
        <v>18</v>
      </c>
      <c r="E2" s="18" t="s">
        <v>18</v>
      </c>
      <c r="F2" s="18" t="s">
        <v>23</v>
      </c>
      <c r="G2" s="18" t="s">
        <v>18</v>
      </c>
      <c r="H2" s="18" t="s">
        <v>18</v>
      </c>
      <c r="I2" s="18" t="s">
        <v>18</v>
      </c>
      <c r="J2" s="18" t="s">
        <v>18</v>
      </c>
      <c r="K2" s="18" t="s">
        <v>18</v>
      </c>
      <c r="L2" s="18" t="s">
        <v>18</v>
      </c>
      <c r="M2" s="18" t="s">
        <v>23</v>
      </c>
      <c r="N2" s="18" t="s">
        <v>23</v>
      </c>
      <c r="O2" s="18" t="s">
        <v>18</v>
      </c>
      <c r="P2" s="18" t="s">
        <v>18</v>
      </c>
      <c r="Q2" s="18" t="s">
        <v>18</v>
      </c>
      <c r="R2" s="19">
        <f t="shared" ref="R2:R17" si="0">COUNTIF(C2:Q2,"*-*")</f>
        <v>3</v>
      </c>
      <c r="S2" s="20">
        <f t="shared" ref="S2:S17" si="1">IF(R2&gt;5,0,5-R2*1/3)</f>
        <v>4</v>
      </c>
      <c r="T2" s="18" t="s">
        <v>18</v>
      </c>
      <c r="U2" s="18" t="s">
        <v>18</v>
      </c>
      <c r="V2" s="18" t="s">
        <v>18</v>
      </c>
      <c r="W2" s="18" t="s">
        <v>18</v>
      </c>
      <c r="X2" s="18" t="s">
        <v>18</v>
      </c>
      <c r="Y2" s="18" t="s">
        <v>18</v>
      </c>
      <c r="Z2" s="18" t="s">
        <v>18</v>
      </c>
      <c r="AA2" s="18" t="s">
        <v>18</v>
      </c>
      <c r="AB2" s="18" t="s">
        <v>18</v>
      </c>
      <c r="AC2" s="18" t="s">
        <v>18</v>
      </c>
      <c r="AD2" s="18" t="s">
        <v>18</v>
      </c>
      <c r="AE2" s="18" t="s">
        <v>18</v>
      </c>
      <c r="AF2" s="18" t="s">
        <v>18</v>
      </c>
      <c r="AG2" s="18" t="s">
        <v>18</v>
      </c>
      <c r="AH2" s="18" t="s">
        <v>23</v>
      </c>
      <c r="AI2" s="19">
        <f t="shared" ref="AI2:AI17" si="2">COUNTIF(T2:AH2,"*-*")</f>
        <v>1</v>
      </c>
      <c r="AJ2" s="20">
        <f t="shared" ref="AJ2:AJ17" si="3">IF(AI2&gt;5,0,5-AI2*1/3)</f>
        <v>4.666666666666667</v>
      </c>
      <c r="AK2" s="21"/>
      <c r="AL2" s="22">
        <v>1</v>
      </c>
      <c r="AM2" s="22">
        <v>3</v>
      </c>
      <c r="AN2" s="22">
        <v>10</v>
      </c>
      <c r="AO2" s="23">
        <f>(AL2+AM2+AN2)</f>
        <v>14</v>
      </c>
      <c r="AP2" s="24" t="str">
        <f>IF(R2&gt;3,"pao","ima uslov")</f>
        <v>ima uslov</v>
      </c>
      <c r="AQ2" s="24">
        <v>30</v>
      </c>
      <c r="AR2" s="24">
        <v>30</v>
      </c>
      <c r="AS2" s="25">
        <f>IF(AQ2&lt;28,0,IF(AR2&lt;28,0,IF(AND(AQ2&lt;30,AR2&lt;30),0,(AQ2+AR2)/2)))</f>
        <v>30</v>
      </c>
      <c r="AT2" s="26"/>
      <c r="AU2" s="23">
        <f>IF(AS2&gt;0,AS2,IF(AT2&gt;=30,AT2,"pao"))</f>
        <v>30</v>
      </c>
      <c r="AV2" s="27">
        <v>5</v>
      </c>
      <c r="AW2" s="28">
        <f>IF(AP2="pao",0,IF(AU2="pao",0,AS2+AT2+AV2))</f>
        <v>35</v>
      </c>
      <c r="AX2" s="29">
        <f>IF(AW2&lt;50,5,IF(AW2&lt;60,6,IF(AW2&lt;70,7,IF(AW2&lt;80,8,IF(AW2&lt;90,9,10)))))</f>
        <v>5</v>
      </c>
    </row>
    <row r="3" spans="1:50" ht="15.75" x14ac:dyDescent="0.25">
      <c r="A3" s="16" t="s">
        <v>19</v>
      </c>
      <c r="B3" s="17" t="s">
        <v>20</v>
      </c>
      <c r="C3" s="18" t="s">
        <v>18</v>
      </c>
      <c r="D3" s="18" t="s">
        <v>18</v>
      </c>
      <c r="E3" s="18" t="s">
        <v>18</v>
      </c>
      <c r="F3" s="18" t="s">
        <v>18</v>
      </c>
      <c r="G3" s="18" t="s">
        <v>18</v>
      </c>
      <c r="H3" s="18" t="s">
        <v>18</v>
      </c>
      <c r="I3" s="18" t="s">
        <v>18</v>
      </c>
      <c r="J3" s="18" t="s">
        <v>18</v>
      </c>
      <c r="K3" s="18" t="s">
        <v>18</v>
      </c>
      <c r="L3" s="18" t="s">
        <v>18</v>
      </c>
      <c r="M3" s="18" t="s">
        <v>18</v>
      </c>
      <c r="N3" s="18" t="s">
        <v>18</v>
      </c>
      <c r="O3" s="18" t="s">
        <v>18</v>
      </c>
      <c r="P3" s="18" t="s">
        <v>23</v>
      </c>
      <c r="Q3" s="18" t="s">
        <v>18</v>
      </c>
      <c r="R3" s="19">
        <f t="shared" si="0"/>
        <v>1</v>
      </c>
      <c r="S3" s="20">
        <f t="shared" si="1"/>
        <v>4.666666666666667</v>
      </c>
      <c r="T3" s="18" t="s">
        <v>23</v>
      </c>
      <c r="U3" s="18" t="s">
        <v>18</v>
      </c>
      <c r="V3" s="18" t="s">
        <v>18</v>
      </c>
      <c r="W3" s="18" t="s">
        <v>18</v>
      </c>
      <c r="X3" s="18" t="s">
        <v>18</v>
      </c>
      <c r="Y3" s="18" t="s">
        <v>18</v>
      </c>
      <c r="Z3" s="18" t="s">
        <v>18</v>
      </c>
      <c r="AA3" s="18" t="s">
        <v>18</v>
      </c>
      <c r="AB3" s="18" t="s">
        <v>18</v>
      </c>
      <c r="AC3" s="18" t="s">
        <v>18</v>
      </c>
      <c r="AD3" s="18" t="s">
        <v>18</v>
      </c>
      <c r="AE3" s="18" t="s">
        <v>23</v>
      </c>
      <c r="AF3" s="18" t="s">
        <v>23</v>
      </c>
      <c r="AG3" s="18" t="s">
        <v>18</v>
      </c>
      <c r="AH3" s="18" t="s">
        <v>18</v>
      </c>
      <c r="AI3" s="19">
        <f t="shared" si="2"/>
        <v>3</v>
      </c>
      <c r="AJ3" s="20">
        <f t="shared" si="3"/>
        <v>4</v>
      </c>
      <c r="AK3" s="21"/>
      <c r="AL3" s="22">
        <v>5</v>
      </c>
      <c r="AM3" s="22">
        <v>1</v>
      </c>
      <c r="AN3" s="22">
        <v>2</v>
      </c>
      <c r="AO3" s="23">
        <f>0.8*(AL3+AM3+AN3)</f>
        <v>6.4</v>
      </c>
      <c r="AP3" s="24" t="str">
        <f t="shared" ref="AP3:AP17" si="4">IF(R3&gt;3,"pao","ima uslov")</f>
        <v>ima uslov</v>
      </c>
      <c r="AQ3" s="24">
        <v>18</v>
      </c>
      <c r="AR3" s="24">
        <v>30</v>
      </c>
      <c r="AS3" s="25">
        <f>IF(AQ3&lt;28,0,IF(AR3&lt;28,0,IF(AND(AQ3&lt;30,AR3&lt;30),0,(AQ3+AR3)/2)))</f>
        <v>0</v>
      </c>
      <c r="AT3" s="26">
        <v>38</v>
      </c>
      <c r="AU3" s="23">
        <f t="shared" ref="AU3:AU17" si="5">IF(AS3&gt;0,AS3,IF(AT3&gt;=30,AT3,"pao"))</f>
        <v>38</v>
      </c>
      <c r="AV3" s="27">
        <v>5</v>
      </c>
      <c r="AW3" s="28">
        <f t="shared" ref="AW3:AW17" si="6">IF(AP3="pao",0,IF(AU3="pao",0,AS3+AT3+AV3))</f>
        <v>43</v>
      </c>
      <c r="AX3" s="29">
        <f t="shared" ref="AX3:AX17" si="7">IF(AW3&lt;50,5,IF(AW3&lt;60,6,IF(AW3&lt;70,7,IF(AW3&lt;80,8,IF(AW3&lt;90,9,10)))))</f>
        <v>5</v>
      </c>
    </row>
    <row r="4" spans="1:50" ht="15.75" x14ac:dyDescent="0.25">
      <c r="A4" s="16" t="s">
        <v>21</v>
      </c>
      <c r="B4" s="17" t="s">
        <v>22</v>
      </c>
      <c r="C4" s="18" t="s">
        <v>18</v>
      </c>
      <c r="D4" s="18" t="s">
        <v>23</v>
      </c>
      <c r="E4" s="18" t="s">
        <v>23</v>
      </c>
      <c r="F4" s="18" t="s">
        <v>18</v>
      </c>
      <c r="G4" s="18" t="s">
        <v>18</v>
      </c>
      <c r="H4" s="18" t="s">
        <v>18</v>
      </c>
      <c r="I4" s="18" t="s">
        <v>18</v>
      </c>
      <c r="J4" s="18" t="s">
        <v>18</v>
      </c>
      <c r="K4" s="18" t="s">
        <v>18</v>
      </c>
      <c r="L4" s="18" t="s">
        <v>18</v>
      </c>
      <c r="M4" s="18" t="s">
        <v>18</v>
      </c>
      <c r="N4" s="18" t="s">
        <v>18</v>
      </c>
      <c r="O4" s="18" t="s">
        <v>18</v>
      </c>
      <c r="P4" s="18" t="s">
        <v>18</v>
      </c>
      <c r="Q4" s="18" t="s">
        <v>18</v>
      </c>
      <c r="R4" s="19">
        <f t="shared" si="0"/>
        <v>2</v>
      </c>
      <c r="S4" s="20">
        <f t="shared" si="1"/>
        <v>4.333333333333333</v>
      </c>
      <c r="T4" s="18" t="s">
        <v>18</v>
      </c>
      <c r="U4" s="18" t="s">
        <v>23</v>
      </c>
      <c r="V4" s="18" t="s">
        <v>18</v>
      </c>
      <c r="W4" s="18" t="s">
        <v>18</v>
      </c>
      <c r="X4" s="18" t="s">
        <v>18</v>
      </c>
      <c r="Y4" s="18" t="s">
        <v>18</v>
      </c>
      <c r="Z4" s="18" t="s">
        <v>18</v>
      </c>
      <c r="AA4" s="18" t="s">
        <v>18</v>
      </c>
      <c r="AB4" s="18" t="s">
        <v>18</v>
      </c>
      <c r="AC4" s="18" t="s">
        <v>18</v>
      </c>
      <c r="AD4" s="18" t="s">
        <v>18</v>
      </c>
      <c r="AE4" s="18" t="s">
        <v>18</v>
      </c>
      <c r="AF4" s="18" t="s">
        <v>18</v>
      </c>
      <c r="AG4" s="18" t="s">
        <v>18</v>
      </c>
      <c r="AH4" s="18" t="s">
        <v>18</v>
      </c>
      <c r="AI4" s="19">
        <f t="shared" si="2"/>
        <v>1</v>
      </c>
      <c r="AJ4" s="20">
        <f t="shared" si="3"/>
        <v>4.666666666666667</v>
      </c>
      <c r="AK4" s="21"/>
      <c r="AL4" s="22">
        <v>0</v>
      </c>
      <c r="AM4" s="22">
        <v>2</v>
      </c>
      <c r="AN4" s="22">
        <v>4</v>
      </c>
      <c r="AO4" s="23">
        <f>0.8*(AL4+AM4+AN4)</f>
        <v>4.8000000000000007</v>
      </c>
      <c r="AP4" s="24" t="str">
        <f t="shared" si="4"/>
        <v>ima uslov</v>
      </c>
      <c r="AQ4" s="24">
        <v>54</v>
      </c>
      <c r="AR4" s="24">
        <v>14</v>
      </c>
      <c r="AS4" s="25">
        <f>IF(AQ4&lt;28,0,IF(AR4&lt;28,0,IF(AND(AQ4&lt;30,AR4&lt;30),0,(AQ4+AR4)/2)))</f>
        <v>0</v>
      </c>
      <c r="AT4" s="26">
        <v>40</v>
      </c>
      <c r="AU4" s="23">
        <f t="shared" si="5"/>
        <v>40</v>
      </c>
      <c r="AV4" s="27">
        <v>2</v>
      </c>
      <c r="AW4" s="28">
        <f t="shared" si="6"/>
        <v>42</v>
      </c>
      <c r="AX4" s="29">
        <f t="shared" si="7"/>
        <v>5</v>
      </c>
    </row>
    <row r="5" spans="1:50" ht="15.75" x14ac:dyDescent="0.25">
      <c r="A5" s="16" t="s">
        <v>24</v>
      </c>
      <c r="B5" s="17" t="s">
        <v>25</v>
      </c>
      <c r="C5" s="18" t="s">
        <v>18</v>
      </c>
      <c r="D5" s="18" t="s">
        <v>18</v>
      </c>
      <c r="E5" s="18" t="s">
        <v>23</v>
      </c>
      <c r="F5" s="18" t="s">
        <v>18</v>
      </c>
      <c r="G5" s="18" t="s">
        <v>18</v>
      </c>
      <c r="H5" s="18" t="s">
        <v>18</v>
      </c>
      <c r="I5" s="18" t="s">
        <v>18</v>
      </c>
      <c r="J5" s="18" t="s">
        <v>18</v>
      </c>
      <c r="K5" s="18" t="s">
        <v>18</v>
      </c>
      <c r="L5" s="18" t="s">
        <v>18</v>
      </c>
      <c r="M5" s="18" t="s">
        <v>18</v>
      </c>
      <c r="N5" s="18" t="s">
        <v>18</v>
      </c>
      <c r="O5" s="18" t="s">
        <v>18</v>
      </c>
      <c r="P5" s="18" t="s">
        <v>18</v>
      </c>
      <c r="Q5" s="18" t="s">
        <v>18</v>
      </c>
      <c r="R5" s="19">
        <f t="shared" si="0"/>
        <v>1</v>
      </c>
      <c r="S5" s="20">
        <f t="shared" si="1"/>
        <v>4.666666666666667</v>
      </c>
      <c r="T5" s="18" t="s">
        <v>18</v>
      </c>
      <c r="U5" s="18" t="s">
        <v>18</v>
      </c>
      <c r="V5" s="18" t="s">
        <v>18</v>
      </c>
      <c r="W5" s="18" t="s">
        <v>18</v>
      </c>
      <c r="X5" s="18" t="s">
        <v>18</v>
      </c>
      <c r="Y5" s="18" t="s">
        <v>18</v>
      </c>
      <c r="Z5" s="18" t="s">
        <v>18</v>
      </c>
      <c r="AA5" s="18" t="s">
        <v>18</v>
      </c>
      <c r="AB5" s="18" t="s">
        <v>18</v>
      </c>
      <c r="AC5" s="18" t="s">
        <v>23</v>
      </c>
      <c r="AD5" s="18" t="s">
        <v>18</v>
      </c>
      <c r="AE5" s="18" t="s">
        <v>18</v>
      </c>
      <c r="AF5" s="18" t="s">
        <v>23</v>
      </c>
      <c r="AG5" s="18" t="s">
        <v>18</v>
      </c>
      <c r="AH5" s="18" t="s">
        <v>18</v>
      </c>
      <c r="AI5" s="19">
        <f t="shared" si="2"/>
        <v>2</v>
      </c>
      <c r="AJ5" s="20">
        <f t="shared" si="3"/>
        <v>4.333333333333333</v>
      </c>
      <c r="AK5" s="21"/>
      <c r="AL5" s="22">
        <v>0</v>
      </c>
      <c r="AM5" s="22">
        <v>5</v>
      </c>
      <c r="AN5" s="22">
        <v>1</v>
      </c>
      <c r="AO5" s="23">
        <f>0.8*(AL5+AM5+AN5)</f>
        <v>4.8000000000000007</v>
      </c>
      <c r="AP5" s="24" t="str">
        <f t="shared" si="4"/>
        <v>ima uslov</v>
      </c>
      <c r="AQ5" s="24">
        <v>60</v>
      </c>
      <c r="AR5" s="24">
        <v>55</v>
      </c>
      <c r="AS5" s="25">
        <f>IF(AQ5&lt;28,0,IF(AR5&lt;28,0,IF(AND(AQ5&lt;30,AR5&lt;30),0,(AQ5+AR5)/2)))</f>
        <v>57.5</v>
      </c>
      <c r="AT5" s="26"/>
      <c r="AU5" s="23">
        <f t="shared" si="5"/>
        <v>57.5</v>
      </c>
      <c r="AV5" s="27">
        <v>10</v>
      </c>
      <c r="AW5" s="28">
        <f t="shared" si="6"/>
        <v>67.5</v>
      </c>
      <c r="AX5" s="29">
        <f t="shared" si="7"/>
        <v>7</v>
      </c>
    </row>
    <row r="6" spans="1:50" ht="15.75" x14ac:dyDescent="0.25">
      <c r="A6" s="16" t="s">
        <v>26</v>
      </c>
      <c r="B6" s="17" t="s">
        <v>27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23</v>
      </c>
      <c r="H6" s="18" t="s">
        <v>18</v>
      </c>
      <c r="I6" s="18" t="s">
        <v>18</v>
      </c>
      <c r="J6" s="18" t="s">
        <v>18</v>
      </c>
      <c r="K6" s="18" t="s">
        <v>18</v>
      </c>
      <c r="L6" s="18" t="s">
        <v>18</v>
      </c>
      <c r="M6" s="18" t="s">
        <v>18</v>
      </c>
      <c r="N6" s="18" t="s">
        <v>23</v>
      </c>
      <c r="O6" s="18" t="s">
        <v>18</v>
      </c>
      <c r="P6" s="18" t="s">
        <v>23</v>
      </c>
      <c r="Q6" s="18" t="s">
        <v>18</v>
      </c>
      <c r="R6" s="19">
        <f t="shared" si="0"/>
        <v>3</v>
      </c>
      <c r="S6" s="20">
        <f t="shared" si="1"/>
        <v>4</v>
      </c>
      <c r="T6" s="18" t="s">
        <v>18</v>
      </c>
      <c r="U6" s="18" t="s">
        <v>18</v>
      </c>
      <c r="V6" s="18" t="s">
        <v>18</v>
      </c>
      <c r="W6" s="18" t="s">
        <v>23</v>
      </c>
      <c r="X6" s="18" t="s">
        <v>23</v>
      </c>
      <c r="Y6" s="18" t="s">
        <v>23</v>
      </c>
      <c r="Z6" s="18" t="s">
        <v>18</v>
      </c>
      <c r="AA6" s="18" t="s">
        <v>18</v>
      </c>
      <c r="AB6" s="18" t="s">
        <v>18</v>
      </c>
      <c r="AC6" s="18" t="s">
        <v>18</v>
      </c>
      <c r="AD6" s="18" t="s">
        <v>23</v>
      </c>
      <c r="AE6" s="18" t="s">
        <v>23</v>
      </c>
      <c r="AF6" s="18" t="s">
        <v>18</v>
      </c>
      <c r="AG6" s="18" t="s">
        <v>18</v>
      </c>
      <c r="AH6" s="18" t="s">
        <v>23</v>
      </c>
      <c r="AI6" s="19">
        <f t="shared" si="2"/>
        <v>6</v>
      </c>
      <c r="AJ6" s="20">
        <f t="shared" si="3"/>
        <v>0</v>
      </c>
      <c r="AK6" s="30"/>
      <c r="AL6" s="22">
        <v>4</v>
      </c>
      <c r="AM6" s="22">
        <v>2</v>
      </c>
      <c r="AN6" s="22">
        <v>5</v>
      </c>
      <c r="AO6" s="23">
        <f>0.8*(AL6+AM6+AN6)</f>
        <v>8.8000000000000007</v>
      </c>
      <c r="AP6" s="24" t="str">
        <f t="shared" si="4"/>
        <v>ima uslov</v>
      </c>
      <c r="AQ6" s="24">
        <v>4</v>
      </c>
      <c r="AR6" s="24">
        <v>10</v>
      </c>
      <c r="AS6" s="25">
        <f>IF(AQ6&lt;28,0,IF(AR6&lt;28,0,IF(AND(AQ6&lt;30,AR6&lt;30),0,(AQ6+AR6)/2)))</f>
        <v>0</v>
      </c>
      <c r="AT6" s="26">
        <v>34</v>
      </c>
      <c r="AU6" s="23">
        <f t="shared" si="5"/>
        <v>34</v>
      </c>
      <c r="AV6" s="27">
        <v>8</v>
      </c>
      <c r="AW6" s="28">
        <f t="shared" si="6"/>
        <v>42</v>
      </c>
      <c r="AX6" s="29">
        <f t="shared" si="7"/>
        <v>5</v>
      </c>
    </row>
    <row r="7" spans="1:50" ht="15.75" x14ac:dyDescent="0.25">
      <c r="A7" s="16" t="s">
        <v>28</v>
      </c>
      <c r="B7" s="17" t="s">
        <v>29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23</v>
      </c>
      <c r="H7" s="18" t="s">
        <v>18</v>
      </c>
      <c r="I7" s="18" t="s">
        <v>18</v>
      </c>
      <c r="J7" s="18" t="s">
        <v>18</v>
      </c>
      <c r="K7" s="18" t="s">
        <v>23</v>
      </c>
      <c r="L7" s="18" t="s">
        <v>23</v>
      </c>
      <c r="M7" s="18" t="s">
        <v>18</v>
      </c>
      <c r="N7" s="18" t="s">
        <v>23</v>
      </c>
      <c r="O7" s="18" t="s">
        <v>18</v>
      </c>
      <c r="P7" s="18" t="s">
        <v>18</v>
      </c>
      <c r="Q7" s="18" t="s">
        <v>18</v>
      </c>
      <c r="R7" s="19">
        <f t="shared" si="0"/>
        <v>4</v>
      </c>
      <c r="S7" s="20">
        <f t="shared" si="1"/>
        <v>3.666666666666667</v>
      </c>
      <c r="T7" s="18" t="s">
        <v>18</v>
      </c>
      <c r="U7" s="18" t="s">
        <v>18</v>
      </c>
      <c r="V7" s="18" t="s">
        <v>18</v>
      </c>
      <c r="W7" s="18" t="s">
        <v>18</v>
      </c>
      <c r="X7" s="18" t="s">
        <v>18</v>
      </c>
      <c r="Y7" s="18" t="s">
        <v>18</v>
      </c>
      <c r="Z7" s="18" t="s">
        <v>18</v>
      </c>
      <c r="AA7" s="18" t="s">
        <v>18</v>
      </c>
      <c r="AB7" s="18" t="s">
        <v>18</v>
      </c>
      <c r="AC7" s="18" t="s">
        <v>18</v>
      </c>
      <c r="AD7" s="18" t="s">
        <v>18</v>
      </c>
      <c r="AE7" s="18" t="s">
        <v>18</v>
      </c>
      <c r="AF7" s="18" t="s">
        <v>18</v>
      </c>
      <c r="AG7" s="18" t="s">
        <v>18</v>
      </c>
      <c r="AH7" s="18" t="s">
        <v>18</v>
      </c>
      <c r="AI7" s="19">
        <f t="shared" si="2"/>
        <v>0</v>
      </c>
      <c r="AJ7" s="20">
        <f t="shared" si="3"/>
        <v>5</v>
      </c>
      <c r="AK7" s="21"/>
      <c r="AL7" s="22">
        <v>4</v>
      </c>
      <c r="AM7" s="22">
        <v>2</v>
      </c>
      <c r="AN7" s="22">
        <v>10</v>
      </c>
      <c r="AO7" s="23">
        <f>0.8*(AL7+AM7+AN7)</f>
        <v>12.8</v>
      </c>
      <c r="AP7" s="24" t="str">
        <f t="shared" si="4"/>
        <v>pao</v>
      </c>
      <c r="AQ7" s="24">
        <v>32</v>
      </c>
      <c r="AR7" s="24">
        <v>45</v>
      </c>
      <c r="AS7" s="25">
        <f>IF(AQ7&lt;28,0,IF(AR7&lt;28,0,IF(AND(AQ7&lt;30,AR7&lt;30),0,(AQ7+AR7)/2)))</f>
        <v>38.5</v>
      </c>
      <c r="AT7" s="26">
        <v>38</v>
      </c>
      <c r="AU7" s="23">
        <f t="shared" si="5"/>
        <v>38.5</v>
      </c>
      <c r="AV7" s="27">
        <v>9</v>
      </c>
      <c r="AW7" s="28">
        <f t="shared" si="6"/>
        <v>0</v>
      </c>
      <c r="AX7" s="29">
        <f t="shared" si="7"/>
        <v>5</v>
      </c>
    </row>
    <row r="8" spans="1:50" ht="15.75" x14ac:dyDescent="0.25">
      <c r="A8" s="16" t="s">
        <v>30</v>
      </c>
      <c r="B8" s="17" t="s">
        <v>31</v>
      </c>
      <c r="C8" s="18" t="s">
        <v>23</v>
      </c>
      <c r="D8" s="18" t="s">
        <v>18</v>
      </c>
      <c r="E8" s="18" t="s">
        <v>23</v>
      </c>
      <c r="F8" s="18" t="s">
        <v>18</v>
      </c>
      <c r="G8" s="18" t="s">
        <v>18</v>
      </c>
      <c r="H8" s="18" t="s">
        <v>18</v>
      </c>
      <c r="I8" s="18" t="s">
        <v>18</v>
      </c>
      <c r="J8" s="18" t="s">
        <v>18</v>
      </c>
      <c r="K8" s="18" t="s">
        <v>18</v>
      </c>
      <c r="L8" s="18" t="s">
        <v>18</v>
      </c>
      <c r="M8" s="18" t="s">
        <v>18</v>
      </c>
      <c r="N8" s="18" t="s">
        <v>18</v>
      </c>
      <c r="O8" s="18" t="s">
        <v>18</v>
      </c>
      <c r="P8" s="18" t="s">
        <v>18</v>
      </c>
      <c r="Q8" s="18" t="s">
        <v>18</v>
      </c>
      <c r="R8" s="19">
        <f t="shared" si="0"/>
        <v>2</v>
      </c>
      <c r="S8" s="20">
        <f t="shared" si="1"/>
        <v>4.333333333333333</v>
      </c>
      <c r="T8" s="18" t="s">
        <v>18</v>
      </c>
      <c r="U8" s="18" t="s">
        <v>23</v>
      </c>
      <c r="V8" s="18" t="s">
        <v>18</v>
      </c>
      <c r="W8" s="18" t="s">
        <v>18</v>
      </c>
      <c r="X8" s="18" t="s">
        <v>18</v>
      </c>
      <c r="Y8" s="18" t="s">
        <v>18</v>
      </c>
      <c r="Z8" s="18" t="s">
        <v>18</v>
      </c>
      <c r="AA8" s="18" t="s">
        <v>18</v>
      </c>
      <c r="AB8" s="18" t="s">
        <v>18</v>
      </c>
      <c r="AC8" s="18" t="s">
        <v>18</v>
      </c>
      <c r="AD8" s="18" t="s">
        <v>18</v>
      </c>
      <c r="AE8" s="18" t="s">
        <v>18</v>
      </c>
      <c r="AF8" s="18" t="s">
        <v>18</v>
      </c>
      <c r="AG8" s="18" t="s">
        <v>18</v>
      </c>
      <c r="AH8" s="18" t="s">
        <v>23</v>
      </c>
      <c r="AI8" s="19">
        <f t="shared" si="2"/>
        <v>2</v>
      </c>
      <c r="AJ8" s="20">
        <f t="shared" si="3"/>
        <v>4.333333333333333</v>
      </c>
      <c r="AK8" s="21"/>
      <c r="AL8" s="22">
        <v>0</v>
      </c>
      <c r="AM8" s="22">
        <v>5</v>
      </c>
      <c r="AN8" s="22">
        <v>7</v>
      </c>
      <c r="AO8" s="23">
        <f>0.8*(AL8+AM8+AN8)</f>
        <v>9.6000000000000014</v>
      </c>
      <c r="AP8" s="24" t="str">
        <f t="shared" si="4"/>
        <v>ima uslov</v>
      </c>
      <c r="AQ8" s="24">
        <v>8</v>
      </c>
      <c r="AR8" s="24">
        <v>37</v>
      </c>
      <c r="AS8" s="25">
        <f>IF(AQ8&lt;28,0,IF(AR8&lt;28,0,IF(AND(AQ8&lt;30,AR8&lt;30),0,(AQ8+AR8)/2)))</f>
        <v>0</v>
      </c>
      <c r="AT8" s="26">
        <v>47</v>
      </c>
      <c r="AU8" s="23">
        <f t="shared" si="5"/>
        <v>47</v>
      </c>
      <c r="AV8" s="27">
        <v>10</v>
      </c>
      <c r="AW8" s="28">
        <f t="shared" si="6"/>
        <v>57</v>
      </c>
      <c r="AX8" s="29">
        <f t="shared" si="7"/>
        <v>6</v>
      </c>
    </row>
    <row r="9" spans="1:50" ht="15.75" x14ac:dyDescent="0.25">
      <c r="A9" s="16" t="s">
        <v>32</v>
      </c>
      <c r="B9" s="17" t="s">
        <v>33</v>
      </c>
      <c r="C9" s="18" t="s">
        <v>18</v>
      </c>
      <c r="D9" s="18" t="s">
        <v>23</v>
      </c>
      <c r="E9" s="18" t="s">
        <v>23</v>
      </c>
      <c r="F9" s="18" t="s">
        <v>18</v>
      </c>
      <c r="G9" s="18" t="s">
        <v>23</v>
      </c>
      <c r="H9" s="18" t="s">
        <v>23</v>
      </c>
      <c r="I9" s="18" t="s">
        <v>18</v>
      </c>
      <c r="J9" s="18" t="s">
        <v>23</v>
      </c>
      <c r="K9" s="18" t="s">
        <v>23</v>
      </c>
      <c r="L9" s="18" t="s">
        <v>23</v>
      </c>
      <c r="M9" s="18" t="s">
        <v>18</v>
      </c>
      <c r="N9" s="18" t="s">
        <v>18</v>
      </c>
      <c r="O9" s="18" t="s">
        <v>23</v>
      </c>
      <c r="P9" s="18" t="s">
        <v>18</v>
      </c>
      <c r="Q9" s="18" t="s">
        <v>18</v>
      </c>
      <c r="R9" s="19">
        <f t="shared" si="0"/>
        <v>8</v>
      </c>
      <c r="S9" s="20">
        <f t="shared" si="1"/>
        <v>0</v>
      </c>
      <c r="T9" s="18" t="s">
        <v>18</v>
      </c>
      <c r="U9" s="18" t="s">
        <v>23</v>
      </c>
      <c r="V9" s="18" t="s">
        <v>18</v>
      </c>
      <c r="W9" s="18" t="s">
        <v>23</v>
      </c>
      <c r="X9" s="18" t="s">
        <v>23</v>
      </c>
      <c r="Y9" s="18" t="s">
        <v>18</v>
      </c>
      <c r="Z9" s="18" t="s">
        <v>18</v>
      </c>
      <c r="AA9" s="18" t="s">
        <v>18</v>
      </c>
      <c r="AB9" s="18" t="s">
        <v>18</v>
      </c>
      <c r="AC9" s="18" t="s">
        <v>18</v>
      </c>
      <c r="AD9" s="18" t="s">
        <v>18</v>
      </c>
      <c r="AE9" s="18" t="s">
        <v>18</v>
      </c>
      <c r="AF9" s="18" t="s">
        <v>23</v>
      </c>
      <c r="AG9" s="18" t="s">
        <v>18</v>
      </c>
      <c r="AH9" s="18" t="s">
        <v>18</v>
      </c>
      <c r="AI9" s="19">
        <f t="shared" si="2"/>
        <v>4</v>
      </c>
      <c r="AJ9" s="20">
        <f t="shared" si="3"/>
        <v>3.666666666666667</v>
      </c>
      <c r="AK9" s="21"/>
      <c r="AL9" s="22">
        <v>4</v>
      </c>
      <c r="AM9" s="22">
        <v>5</v>
      </c>
      <c r="AN9" s="22">
        <v>9</v>
      </c>
      <c r="AO9" s="23">
        <f>0.8*(AL9+AM9+AN9)</f>
        <v>14.4</v>
      </c>
      <c r="AP9" s="24" t="str">
        <f t="shared" si="4"/>
        <v>pao</v>
      </c>
      <c r="AQ9" s="24">
        <v>10</v>
      </c>
      <c r="AR9" s="24">
        <v>45</v>
      </c>
      <c r="AS9" s="25">
        <f>IF(AQ9&lt;28,0,IF(AR9&lt;28,0,IF(AND(AQ9&lt;30,AR9&lt;30),0,(AQ9+AR9)/2)))</f>
        <v>0</v>
      </c>
      <c r="AT9" s="26">
        <v>9</v>
      </c>
      <c r="AU9" s="23" t="str">
        <f t="shared" si="5"/>
        <v>pao</v>
      </c>
      <c r="AV9" s="27">
        <v>7</v>
      </c>
      <c r="AW9" s="28">
        <f t="shared" si="6"/>
        <v>0</v>
      </c>
      <c r="AX9" s="29">
        <f t="shared" si="7"/>
        <v>5</v>
      </c>
    </row>
    <row r="10" spans="1:50" ht="15.75" x14ac:dyDescent="0.25">
      <c r="A10" s="16" t="s">
        <v>34</v>
      </c>
      <c r="B10" s="17" t="s">
        <v>35</v>
      </c>
      <c r="C10" s="18" t="s">
        <v>18</v>
      </c>
      <c r="D10" s="18" t="s">
        <v>18</v>
      </c>
      <c r="E10" s="18" t="s">
        <v>18</v>
      </c>
      <c r="F10" s="18" t="s">
        <v>18</v>
      </c>
      <c r="G10" s="18" t="s">
        <v>18</v>
      </c>
      <c r="H10" s="18" t="s">
        <v>18</v>
      </c>
      <c r="I10" s="18" t="s">
        <v>18</v>
      </c>
      <c r="J10" s="18" t="s">
        <v>18</v>
      </c>
      <c r="K10" s="18" t="s">
        <v>18</v>
      </c>
      <c r="L10" s="18" t="s">
        <v>18</v>
      </c>
      <c r="M10" s="18" t="s">
        <v>18</v>
      </c>
      <c r="N10" s="18" t="s">
        <v>18</v>
      </c>
      <c r="O10" s="18" t="s">
        <v>23</v>
      </c>
      <c r="P10" s="18" t="s">
        <v>18</v>
      </c>
      <c r="Q10" s="18" t="s">
        <v>23</v>
      </c>
      <c r="R10" s="19">
        <f t="shared" si="0"/>
        <v>2</v>
      </c>
      <c r="S10" s="20">
        <f t="shared" si="1"/>
        <v>4.333333333333333</v>
      </c>
      <c r="T10" s="18" t="s">
        <v>18</v>
      </c>
      <c r="U10" s="18" t="s">
        <v>23</v>
      </c>
      <c r="V10" s="18" t="s">
        <v>18</v>
      </c>
      <c r="W10" s="18" t="s">
        <v>18</v>
      </c>
      <c r="X10" s="18" t="s">
        <v>18</v>
      </c>
      <c r="Y10" s="18" t="s">
        <v>18</v>
      </c>
      <c r="Z10" s="18" t="s">
        <v>18</v>
      </c>
      <c r="AA10" s="18" t="s">
        <v>18</v>
      </c>
      <c r="AB10" s="18" t="s">
        <v>18</v>
      </c>
      <c r="AC10" s="18" t="s">
        <v>18</v>
      </c>
      <c r="AD10" s="18" t="s">
        <v>18</v>
      </c>
      <c r="AE10" s="18" t="s">
        <v>18</v>
      </c>
      <c r="AF10" s="18" t="s">
        <v>23</v>
      </c>
      <c r="AG10" s="18" t="s">
        <v>18</v>
      </c>
      <c r="AH10" s="18" t="s">
        <v>23</v>
      </c>
      <c r="AI10" s="19">
        <f t="shared" si="2"/>
        <v>3</v>
      </c>
      <c r="AJ10" s="20">
        <f t="shared" si="3"/>
        <v>4</v>
      </c>
      <c r="AK10" s="21"/>
      <c r="AL10" s="22">
        <v>3</v>
      </c>
      <c r="AM10" s="22">
        <v>0</v>
      </c>
      <c r="AN10" s="22">
        <v>5</v>
      </c>
      <c r="AO10" s="23">
        <f>0.8*(AL10+AM10+AN10)</f>
        <v>6.4</v>
      </c>
      <c r="AP10" s="24" t="str">
        <f t="shared" si="4"/>
        <v>ima uslov</v>
      </c>
      <c r="AQ10" s="24">
        <v>57</v>
      </c>
      <c r="AR10" s="24">
        <v>35</v>
      </c>
      <c r="AS10" s="25">
        <f>IF(AQ10&lt;28,0,IF(AR10&lt;28,0,IF(AND(AQ10&lt;30,AR10&lt;30),0,(AQ10+AR10)/2)))</f>
        <v>46</v>
      </c>
      <c r="AT10" s="26">
        <v>8</v>
      </c>
      <c r="AU10" s="23">
        <f t="shared" si="5"/>
        <v>46</v>
      </c>
      <c r="AV10" s="27">
        <v>4</v>
      </c>
      <c r="AW10" s="28">
        <f t="shared" si="6"/>
        <v>58</v>
      </c>
      <c r="AX10" s="29">
        <f t="shared" si="7"/>
        <v>6</v>
      </c>
    </row>
    <row r="11" spans="1:50" ht="15.75" x14ac:dyDescent="0.25">
      <c r="A11" s="16" t="s">
        <v>36</v>
      </c>
      <c r="B11" s="17" t="s">
        <v>37</v>
      </c>
      <c r="C11" s="18" t="s">
        <v>18</v>
      </c>
      <c r="D11" s="18" t="s">
        <v>18</v>
      </c>
      <c r="E11" s="18" t="s">
        <v>18</v>
      </c>
      <c r="F11" s="18" t="s">
        <v>18</v>
      </c>
      <c r="G11" s="18" t="s">
        <v>18</v>
      </c>
      <c r="H11" s="18" t="s">
        <v>23</v>
      </c>
      <c r="I11" s="18" t="s">
        <v>18</v>
      </c>
      <c r="J11" s="18" t="s">
        <v>18</v>
      </c>
      <c r="K11" s="18" t="s">
        <v>23</v>
      </c>
      <c r="L11" s="18" t="s">
        <v>18</v>
      </c>
      <c r="M11" s="18" t="s">
        <v>23</v>
      </c>
      <c r="N11" s="18" t="s">
        <v>18</v>
      </c>
      <c r="O11" s="18" t="s">
        <v>23</v>
      </c>
      <c r="P11" s="18" t="s">
        <v>18</v>
      </c>
      <c r="Q11" s="18" t="s">
        <v>18</v>
      </c>
      <c r="R11" s="19">
        <f t="shared" si="0"/>
        <v>4</v>
      </c>
      <c r="S11" s="20">
        <f t="shared" si="1"/>
        <v>3.666666666666667</v>
      </c>
      <c r="T11" s="18" t="s">
        <v>23</v>
      </c>
      <c r="U11" s="18" t="s">
        <v>23</v>
      </c>
      <c r="V11" s="18" t="s">
        <v>18</v>
      </c>
      <c r="W11" s="18" t="s">
        <v>23</v>
      </c>
      <c r="X11" s="18" t="s">
        <v>23</v>
      </c>
      <c r="Y11" s="18" t="s">
        <v>18</v>
      </c>
      <c r="Z11" s="18" t="s">
        <v>18</v>
      </c>
      <c r="AA11" s="18" t="s">
        <v>18</v>
      </c>
      <c r="AB11" s="18" t="s">
        <v>23</v>
      </c>
      <c r="AC11" s="18" t="s">
        <v>18</v>
      </c>
      <c r="AD11" s="18" t="s">
        <v>18</v>
      </c>
      <c r="AE11" s="18" t="s">
        <v>23</v>
      </c>
      <c r="AF11" s="18" t="s">
        <v>23</v>
      </c>
      <c r="AG11" s="18" t="s">
        <v>23</v>
      </c>
      <c r="AH11" s="18" t="s">
        <v>23</v>
      </c>
      <c r="AI11" s="19">
        <f t="shared" si="2"/>
        <v>9</v>
      </c>
      <c r="AJ11" s="20">
        <f t="shared" si="3"/>
        <v>0</v>
      </c>
      <c r="AK11" s="21"/>
      <c r="AL11" s="22">
        <v>5</v>
      </c>
      <c r="AM11" s="22">
        <v>5</v>
      </c>
      <c r="AN11" s="22">
        <v>4</v>
      </c>
      <c r="AO11" s="23">
        <f>0.8*(AL11+AM11+AN11)</f>
        <v>11.200000000000001</v>
      </c>
      <c r="AP11" s="24" t="str">
        <f t="shared" si="4"/>
        <v>pao</v>
      </c>
      <c r="AQ11" s="24">
        <v>18</v>
      </c>
      <c r="AR11" s="24">
        <v>19</v>
      </c>
      <c r="AS11" s="25">
        <f>IF(AQ11&lt;28,0,IF(AR11&lt;28,0,IF(AND(AQ11&lt;30,AR11&lt;30),0,(AQ11+AR11)/2)))</f>
        <v>0</v>
      </c>
      <c r="AT11" s="26">
        <v>7</v>
      </c>
      <c r="AU11" s="23" t="str">
        <f t="shared" si="5"/>
        <v>pao</v>
      </c>
      <c r="AV11" s="27">
        <v>8</v>
      </c>
      <c r="AW11" s="28">
        <f t="shared" si="6"/>
        <v>0</v>
      </c>
      <c r="AX11" s="29">
        <f t="shared" si="7"/>
        <v>5</v>
      </c>
    </row>
    <row r="12" spans="1:50" ht="15.75" x14ac:dyDescent="0.25">
      <c r="A12" s="16" t="s">
        <v>38</v>
      </c>
      <c r="B12" s="17" t="s">
        <v>39</v>
      </c>
      <c r="C12" s="18" t="s">
        <v>18</v>
      </c>
      <c r="D12" s="18" t="s">
        <v>23</v>
      </c>
      <c r="E12" s="18" t="s">
        <v>23</v>
      </c>
      <c r="F12" s="18" t="s">
        <v>18</v>
      </c>
      <c r="G12" s="18" t="s">
        <v>23</v>
      </c>
      <c r="H12" s="18" t="s">
        <v>18</v>
      </c>
      <c r="I12" s="18" t="s">
        <v>23</v>
      </c>
      <c r="J12" s="18" t="s">
        <v>18</v>
      </c>
      <c r="K12" s="18" t="s">
        <v>18</v>
      </c>
      <c r="L12" s="18" t="s">
        <v>18</v>
      </c>
      <c r="M12" s="18" t="s">
        <v>18</v>
      </c>
      <c r="N12" s="18" t="s">
        <v>23</v>
      </c>
      <c r="O12" s="18" t="s">
        <v>23</v>
      </c>
      <c r="P12" s="18" t="s">
        <v>18</v>
      </c>
      <c r="Q12" s="18" t="s">
        <v>23</v>
      </c>
      <c r="R12" s="19">
        <f t="shared" si="0"/>
        <v>7</v>
      </c>
      <c r="S12" s="20">
        <f t="shared" si="1"/>
        <v>0</v>
      </c>
      <c r="T12" s="18" t="s">
        <v>18</v>
      </c>
      <c r="U12" s="18" t="s">
        <v>18</v>
      </c>
      <c r="V12" s="18" t="s">
        <v>18</v>
      </c>
      <c r="W12" s="18" t="s">
        <v>18</v>
      </c>
      <c r="X12" s="18" t="s">
        <v>23</v>
      </c>
      <c r="Y12" s="18" t="s">
        <v>23</v>
      </c>
      <c r="Z12" s="18" t="s">
        <v>23</v>
      </c>
      <c r="AA12" s="18" t="s">
        <v>23</v>
      </c>
      <c r="AB12" s="18" t="s">
        <v>23</v>
      </c>
      <c r="AC12" s="18" t="s">
        <v>18</v>
      </c>
      <c r="AD12" s="18" t="s">
        <v>18</v>
      </c>
      <c r="AE12" s="18" t="s">
        <v>18</v>
      </c>
      <c r="AF12" s="18" t="s">
        <v>18</v>
      </c>
      <c r="AG12" s="18" t="s">
        <v>18</v>
      </c>
      <c r="AH12" s="18" t="s">
        <v>18</v>
      </c>
      <c r="AI12" s="19">
        <f t="shared" si="2"/>
        <v>5</v>
      </c>
      <c r="AJ12" s="20">
        <f t="shared" si="3"/>
        <v>3.333333333333333</v>
      </c>
      <c r="AK12" s="21"/>
      <c r="AL12" s="22">
        <v>2</v>
      </c>
      <c r="AM12" s="22">
        <v>1</v>
      </c>
      <c r="AN12" s="22">
        <v>9</v>
      </c>
      <c r="AO12" s="23">
        <f>0.8*(AL12+AM12+AN12)</f>
        <v>9.6000000000000014</v>
      </c>
      <c r="AP12" s="24" t="str">
        <f t="shared" si="4"/>
        <v>pao</v>
      </c>
      <c r="AQ12" s="24">
        <v>3</v>
      </c>
      <c r="AR12" s="24">
        <v>19</v>
      </c>
      <c r="AS12" s="25">
        <f>IF(AQ12&lt;28,0,IF(AR12&lt;28,0,IF(AND(AQ12&lt;30,AR12&lt;30),0,(AQ12+AR12)/2)))</f>
        <v>0</v>
      </c>
      <c r="AT12" s="26">
        <v>52</v>
      </c>
      <c r="AU12" s="23">
        <f t="shared" si="5"/>
        <v>52</v>
      </c>
      <c r="AV12" s="27">
        <v>7</v>
      </c>
      <c r="AW12" s="28">
        <f t="shared" si="6"/>
        <v>0</v>
      </c>
      <c r="AX12" s="29">
        <f t="shared" si="7"/>
        <v>5</v>
      </c>
    </row>
    <row r="13" spans="1:50" ht="15.75" x14ac:dyDescent="0.25">
      <c r="A13" s="16" t="s">
        <v>40</v>
      </c>
      <c r="B13" s="17" t="s">
        <v>41</v>
      </c>
      <c r="C13" s="18" t="s">
        <v>18</v>
      </c>
      <c r="D13" s="18" t="s">
        <v>18</v>
      </c>
      <c r="E13" s="18" t="s">
        <v>18</v>
      </c>
      <c r="F13" s="18" t="s">
        <v>18</v>
      </c>
      <c r="G13" s="18" t="s">
        <v>18</v>
      </c>
      <c r="H13" s="18" t="s">
        <v>18</v>
      </c>
      <c r="I13" s="18" t="s">
        <v>18</v>
      </c>
      <c r="J13" s="18" t="s">
        <v>18</v>
      </c>
      <c r="K13" s="18" t="s">
        <v>18</v>
      </c>
      <c r="L13" s="18" t="s">
        <v>18</v>
      </c>
      <c r="M13" s="18" t="s">
        <v>18</v>
      </c>
      <c r="N13" s="18" t="s">
        <v>18</v>
      </c>
      <c r="O13" s="18" t="s">
        <v>18</v>
      </c>
      <c r="P13" s="18" t="s">
        <v>18</v>
      </c>
      <c r="Q13" s="18" t="s">
        <v>18</v>
      </c>
      <c r="R13" s="19">
        <f t="shared" si="0"/>
        <v>0</v>
      </c>
      <c r="S13" s="20">
        <f t="shared" si="1"/>
        <v>5</v>
      </c>
      <c r="T13" s="18" t="s">
        <v>18</v>
      </c>
      <c r="U13" s="18" t="s">
        <v>18</v>
      </c>
      <c r="V13" s="18" t="s">
        <v>18</v>
      </c>
      <c r="W13" s="18" t="s">
        <v>18</v>
      </c>
      <c r="X13" s="18" t="s">
        <v>18</v>
      </c>
      <c r="Y13" s="18" t="s">
        <v>18</v>
      </c>
      <c r="Z13" s="18" t="s">
        <v>18</v>
      </c>
      <c r="AA13" s="18" t="s">
        <v>18</v>
      </c>
      <c r="AB13" s="18" t="s">
        <v>18</v>
      </c>
      <c r="AC13" s="18" t="s">
        <v>23</v>
      </c>
      <c r="AD13" s="18" t="s">
        <v>18</v>
      </c>
      <c r="AE13" s="18" t="s">
        <v>18</v>
      </c>
      <c r="AF13" s="18" t="s">
        <v>23</v>
      </c>
      <c r="AG13" s="18" t="s">
        <v>18</v>
      </c>
      <c r="AH13" s="18" t="s">
        <v>23</v>
      </c>
      <c r="AI13" s="19">
        <f t="shared" si="2"/>
        <v>3</v>
      </c>
      <c r="AJ13" s="20">
        <f t="shared" si="3"/>
        <v>4</v>
      </c>
      <c r="AK13" s="21"/>
      <c r="AL13" s="22">
        <v>0</v>
      </c>
      <c r="AM13" s="22">
        <v>0</v>
      </c>
      <c r="AN13" s="22">
        <v>7</v>
      </c>
      <c r="AO13" s="23">
        <f>0.8*(AL13+AM13+AN13)</f>
        <v>5.6000000000000005</v>
      </c>
      <c r="AP13" s="24" t="str">
        <f t="shared" si="4"/>
        <v>ima uslov</v>
      </c>
      <c r="AQ13" s="24">
        <v>23</v>
      </c>
      <c r="AR13" s="24">
        <v>55</v>
      </c>
      <c r="AS13" s="25">
        <f>IF(AQ13&lt;28,0,IF(AR13&lt;28,0,IF(AND(AQ13&lt;30,AR13&lt;30),0,(AQ13+AR13)/2)))</f>
        <v>0</v>
      </c>
      <c r="AT13" s="26">
        <v>44</v>
      </c>
      <c r="AU13" s="23">
        <f t="shared" si="5"/>
        <v>44</v>
      </c>
      <c r="AV13" s="27">
        <v>4</v>
      </c>
      <c r="AW13" s="28">
        <f t="shared" si="6"/>
        <v>48</v>
      </c>
      <c r="AX13" s="29">
        <f t="shared" si="7"/>
        <v>5</v>
      </c>
    </row>
    <row r="14" spans="1:50" ht="15.75" x14ac:dyDescent="0.25">
      <c r="A14" s="16" t="s">
        <v>42</v>
      </c>
      <c r="B14" s="17" t="s">
        <v>43</v>
      </c>
      <c r="C14" s="18" t="s">
        <v>18</v>
      </c>
      <c r="D14" s="18" t="s">
        <v>18</v>
      </c>
      <c r="E14" s="18" t="s">
        <v>18</v>
      </c>
      <c r="F14" s="18" t="s">
        <v>18</v>
      </c>
      <c r="G14" s="18" t="s">
        <v>18</v>
      </c>
      <c r="H14" s="18" t="s">
        <v>23</v>
      </c>
      <c r="I14" s="18" t="s">
        <v>18</v>
      </c>
      <c r="J14" s="18" t="s">
        <v>23</v>
      </c>
      <c r="K14" s="18" t="s">
        <v>23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9">
        <f t="shared" si="0"/>
        <v>3</v>
      </c>
      <c r="S14" s="20">
        <f t="shared" si="1"/>
        <v>4</v>
      </c>
      <c r="T14" s="18" t="s">
        <v>23</v>
      </c>
      <c r="U14" s="18" t="s">
        <v>18</v>
      </c>
      <c r="V14" s="18" t="s">
        <v>18</v>
      </c>
      <c r="W14" s="18" t="s">
        <v>18</v>
      </c>
      <c r="X14" s="18" t="s">
        <v>18</v>
      </c>
      <c r="Y14" s="18" t="s">
        <v>18</v>
      </c>
      <c r="Z14" s="18" t="s">
        <v>18</v>
      </c>
      <c r="AA14" s="18" t="s">
        <v>18</v>
      </c>
      <c r="AB14" s="18" t="s">
        <v>18</v>
      </c>
      <c r="AC14" s="18" t="s">
        <v>18</v>
      </c>
      <c r="AD14" s="18" t="s">
        <v>18</v>
      </c>
      <c r="AE14" s="18" t="s">
        <v>18</v>
      </c>
      <c r="AF14" s="18" t="s">
        <v>18</v>
      </c>
      <c r="AG14" s="18" t="s">
        <v>18</v>
      </c>
      <c r="AH14" s="18" t="s">
        <v>18</v>
      </c>
      <c r="AI14" s="19">
        <f t="shared" si="2"/>
        <v>1</v>
      </c>
      <c r="AJ14" s="20">
        <f t="shared" si="3"/>
        <v>4.666666666666667</v>
      </c>
      <c r="AK14" s="21"/>
      <c r="AL14" s="22">
        <v>4</v>
      </c>
      <c r="AM14" s="22">
        <v>4</v>
      </c>
      <c r="AN14" s="22">
        <v>8</v>
      </c>
      <c r="AO14" s="23">
        <f>0.8*(AL14+AM14+AN14)</f>
        <v>12.8</v>
      </c>
      <c r="AP14" s="24" t="str">
        <f t="shared" si="4"/>
        <v>ima uslov</v>
      </c>
      <c r="AQ14" s="24">
        <v>53</v>
      </c>
      <c r="AR14" s="24">
        <v>33</v>
      </c>
      <c r="AS14" s="25">
        <f>IF(AQ14&lt;28,0,IF(AR14&lt;28,0,IF(AND(AQ14&lt;30,AR14&lt;30),0,(AQ14+AR14)/2)))</f>
        <v>43</v>
      </c>
      <c r="AT14" s="26">
        <v>11</v>
      </c>
      <c r="AU14" s="23">
        <f t="shared" si="5"/>
        <v>43</v>
      </c>
      <c r="AV14" s="27">
        <v>7</v>
      </c>
      <c r="AW14" s="28">
        <f t="shared" si="6"/>
        <v>61</v>
      </c>
      <c r="AX14" s="29">
        <f t="shared" si="7"/>
        <v>7</v>
      </c>
    </row>
    <row r="15" spans="1:50" ht="15.75" x14ac:dyDescent="0.25">
      <c r="A15" s="16" t="s">
        <v>44</v>
      </c>
      <c r="B15" s="17" t="s">
        <v>45</v>
      </c>
      <c r="C15" s="18" t="s">
        <v>18</v>
      </c>
      <c r="D15" s="18" t="s">
        <v>18</v>
      </c>
      <c r="E15" s="18" t="s">
        <v>18</v>
      </c>
      <c r="F15" s="18" t="s">
        <v>18</v>
      </c>
      <c r="G15" s="18" t="s">
        <v>18</v>
      </c>
      <c r="H15" s="18" t="s">
        <v>18</v>
      </c>
      <c r="I15" s="18" t="s">
        <v>18</v>
      </c>
      <c r="J15" s="18" t="s">
        <v>23</v>
      </c>
      <c r="K15" s="18" t="s">
        <v>23</v>
      </c>
      <c r="L15" s="18" t="s">
        <v>18</v>
      </c>
      <c r="M15" s="18" t="s">
        <v>18</v>
      </c>
      <c r="N15" s="18" t="s">
        <v>18</v>
      </c>
      <c r="O15" s="18" t="s">
        <v>18</v>
      </c>
      <c r="P15" s="18" t="s">
        <v>18</v>
      </c>
      <c r="Q15" s="18" t="s">
        <v>23</v>
      </c>
      <c r="R15" s="19">
        <f t="shared" si="0"/>
        <v>3</v>
      </c>
      <c r="S15" s="20">
        <f t="shared" si="1"/>
        <v>4</v>
      </c>
      <c r="T15" s="18" t="s">
        <v>18</v>
      </c>
      <c r="U15" s="18" t="s">
        <v>18</v>
      </c>
      <c r="V15" s="18" t="s">
        <v>18</v>
      </c>
      <c r="W15" s="18" t="s">
        <v>18</v>
      </c>
      <c r="X15" s="18" t="s">
        <v>23</v>
      </c>
      <c r="Y15" s="18" t="s">
        <v>23</v>
      </c>
      <c r="Z15" s="18" t="s">
        <v>18</v>
      </c>
      <c r="AA15" s="18" t="s">
        <v>18</v>
      </c>
      <c r="AB15" s="18" t="s">
        <v>18</v>
      </c>
      <c r="AC15" s="18" t="s">
        <v>18</v>
      </c>
      <c r="AD15" s="18" t="s">
        <v>18</v>
      </c>
      <c r="AE15" s="18" t="s">
        <v>23</v>
      </c>
      <c r="AF15" s="18" t="s">
        <v>18</v>
      </c>
      <c r="AG15" s="18" t="s">
        <v>18</v>
      </c>
      <c r="AH15" s="18" t="s">
        <v>18</v>
      </c>
      <c r="AI15" s="19">
        <f t="shared" si="2"/>
        <v>3</v>
      </c>
      <c r="AJ15" s="20">
        <f t="shared" si="3"/>
        <v>4</v>
      </c>
      <c r="AK15" s="21"/>
      <c r="AL15" s="22">
        <v>0</v>
      </c>
      <c r="AM15" s="22">
        <v>5</v>
      </c>
      <c r="AN15" s="22">
        <v>9</v>
      </c>
      <c r="AO15" s="23">
        <f>0.8*(AL15+AM15+AN15)</f>
        <v>11.200000000000001</v>
      </c>
      <c r="AP15" s="24" t="str">
        <f t="shared" si="4"/>
        <v>ima uslov</v>
      </c>
      <c r="AQ15" s="24">
        <v>36</v>
      </c>
      <c r="AR15" s="24">
        <v>13</v>
      </c>
      <c r="AS15" s="25">
        <f>IF(AQ15&lt;28,0,IF(AR15&lt;28,0,IF(AND(AQ15&lt;30,AR15&lt;30),0,(AQ15+AR15)/2)))</f>
        <v>0</v>
      </c>
      <c r="AT15" s="26">
        <v>49</v>
      </c>
      <c r="AU15" s="23">
        <f t="shared" si="5"/>
        <v>49</v>
      </c>
      <c r="AV15" s="27">
        <v>1</v>
      </c>
      <c r="AW15" s="28">
        <f t="shared" si="6"/>
        <v>50</v>
      </c>
      <c r="AX15" s="29">
        <f t="shared" si="7"/>
        <v>6</v>
      </c>
    </row>
    <row r="16" spans="1:50" ht="15.75" x14ac:dyDescent="0.25">
      <c r="A16" s="16" t="s">
        <v>46</v>
      </c>
      <c r="B16" s="17" t="s">
        <v>47</v>
      </c>
      <c r="C16" s="18" t="s">
        <v>23</v>
      </c>
      <c r="D16" s="18" t="s">
        <v>18</v>
      </c>
      <c r="E16" s="18" t="s">
        <v>18</v>
      </c>
      <c r="F16" s="18" t="s">
        <v>18</v>
      </c>
      <c r="G16" s="18" t="s">
        <v>18</v>
      </c>
      <c r="H16" s="18" t="s">
        <v>23</v>
      </c>
      <c r="I16" s="18" t="s">
        <v>23</v>
      </c>
      <c r="J16" s="18" t="s">
        <v>23</v>
      </c>
      <c r="K16" s="18" t="s">
        <v>18</v>
      </c>
      <c r="L16" s="18" t="s">
        <v>18</v>
      </c>
      <c r="M16" s="18" t="s">
        <v>18</v>
      </c>
      <c r="N16" s="18" t="s">
        <v>23</v>
      </c>
      <c r="O16" s="18" t="s">
        <v>18</v>
      </c>
      <c r="P16" s="18" t="s">
        <v>18</v>
      </c>
      <c r="Q16" s="18" t="s">
        <v>18</v>
      </c>
      <c r="R16" s="19">
        <f t="shared" si="0"/>
        <v>5</v>
      </c>
      <c r="S16" s="20">
        <f t="shared" si="1"/>
        <v>3.333333333333333</v>
      </c>
      <c r="T16" s="18" t="s">
        <v>18</v>
      </c>
      <c r="U16" s="18" t="s">
        <v>18</v>
      </c>
      <c r="V16" s="18" t="s">
        <v>18</v>
      </c>
      <c r="W16" s="18" t="s">
        <v>23</v>
      </c>
      <c r="X16" s="18" t="s">
        <v>23</v>
      </c>
      <c r="Y16" s="18" t="s">
        <v>23</v>
      </c>
      <c r="Z16" s="18" t="s">
        <v>23</v>
      </c>
      <c r="AA16" s="18" t="s">
        <v>23</v>
      </c>
      <c r="AB16" s="18" t="s">
        <v>23</v>
      </c>
      <c r="AC16" s="18" t="s">
        <v>23</v>
      </c>
      <c r="AD16" s="18" t="s">
        <v>23</v>
      </c>
      <c r="AE16" s="18" t="s">
        <v>18</v>
      </c>
      <c r="AF16" s="18" t="s">
        <v>18</v>
      </c>
      <c r="AG16" s="18" t="s">
        <v>18</v>
      </c>
      <c r="AH16" s="18" t="s">
        <v>23</v>
      </c>
      <c r="AI16" s="19">
        <f t="shared" si="2"/>
        <v>9</v>
      </c>
      <c r="AJ16" s="20">
        <f t="shared" si="3"/>
        <v>0</v>
      </c>
      <c r="AK16" s="21"/>
      <c r="AL16" s="22">
        <v>2</v>
      </c>
      <c r="AM16" s="22">
        <v>1</v>
      </c>
      <c r="AN16" s="22">
        <v>7</v>
      </c>
      <c r="AO16" s="23">
        <f>0.8*(AL16+AM16+AN16)</f>
        <v>8</v>
      </c>
      <c r="AP16" s="24" t="str">
        <f t="shared" si="4"/>
        <v>pao</v>
      </c>
      <c r="AQ16" s="24">
        <v>8</v>
      </c>
      <c r="AR16" s="24">
        <v>21</v>
      </c>
      <c r="AS16" s="25">
        <f>IF(AQ16&lt;28,0,IF(AR16&lt;28,0,IF(AND(AQ16&lt;30,AR16&lt;30),0,(AQ16+AR16)/2)))</f>
        <v>0</v>
      </c>
      <c r="AT16" s="26">
        <v>35</v>
      </c>
      <c r="AU16" s="23">
        <f t="shared" si="5"/>
        <v>35</v>
      </c>
      <c r="AV16" s="27">
        <v>9</v>
      </c>
      <c r="AW16" s="28">
        <f t="shared" si="6"/>
        <v>0</v>
      </c>
      <c r="AX16" s="29">
        <f t="shared" si="7"/>
        <v>5</v>
      </c>
    </row>
    <row r="17" spans="1:51" ht="15.75" x14ac:dyDescent="0.25">
      <c r="A17" s="16" t="s">
        <v>48</v>
      </c>
      <c r="B17" s="17" t="s">
        <v>49</v>
      </c>
      <c r="C17" s="18" t="s">
        <v>23</v>
      </c>
      <c r="D17" s="18" t="s">
        <v>23</v>
      </c>
      <c r="E17" s="18" t="s">
        <v>18</v>
      </c>
      <c r="F17" s="18" t="s">
        <v>18</v>
      </c>
      <c r="G17" s="18" t="s">
        <v>18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  <c r="N17" s="18" t="s">
        <v>23</v>
      </c>
      <c r="O17" s="18" t="s">
        <v>23</v>
      </c>
      <c r="P17" s="18" t="s">
        <v>23</v>
      </c>
      <c r="Q17" s="18" t="s">
        <v>23</v>
      </c>
      <c r="R17" s="19">
        <f t="shared" si="0"/>
        <v>6</v>
      </c>
      <c r="S17" s="20">
        <f t="shared" si="1"/>
        <v>0</v>
      </c>
      <c r="T17" s="18" t="s">
        <v>23</v>
      </c>
      <c r="U17" s="18" t="s">
        <v>18</v>
      </c>
      <c r="V17" s="18" t="s">
        <v>18</v>
      </c>
      <c r="W17" s="18" t="s">
        <v>18</v>
      </c>
      <c r="X17" s="18" t="s">
        <v>23</v>
      </c>
      <c r="Y17" s="18" t="s">
        <v>18</v>
      </c>
      <c r="Z17" s="18" t="s">
        <v>18</v>
      </c>
      <c r="AA17" s="18" t="s">
        <v>23</v>
      </c>
      <c r="AB17" s="18" t="s">
        <v>23</v>
      </c>
      <c r="AC17" s="18" t="s">
        <v>18</v>
      </c>
      <c r="AD17" s="18" t="s">
        <v>18</v>
      </c>
      <c r="AE17" s="18" t="s">
        <v>23</v>
      </c>
      <c r="AF17" s="18" t="s">
        <v>18</v>
      </c>
      <c r="AG17" s="18" t="s">
        <v>23</v>
      </c>
      <c r="AH17" s="18" t="s">
        <v>23</v>
      </c>
      <c r="AI17" s="19">
        <f t="shared" si="2"/>
        <v>7</v>
      </c>
      <c r="AJ17" s="20">
        <f t="shared" si="3"/>
        <v>0</v>
      </c>
      <c r="AK17" s="21"/>
      <c r="AL17" s="22">
        <v>4</v>
      </c>
      <c r="AM17" s="22">
        <v>2</v>
      </c>
      <c r="AN17" s="22">
        <v>8</v>
      </c>
      <c r="AO17" s="23">
        <f>0.8*(AL17+AM17+AN17)</f>
        <v>11.200000000000001</v>
      </c>
      <c r="AP17" s="24" t="str">
        <f t="shared" si="4"/>
        <v>pao</v>
      </c>
      <c r="AQ17" s="24">
        <v>58</v>
      </c>
      <c r="AR17" s="24">
        <v>2</v>
      </c>
      <c r="AS17" s="25">
        <f>IF(AQ17&lt;28,0,IF(AR17&lt;28,0,IF(AND(AQ17&lt;30,AR17&lt;30),0,(AQ17+AR17)/2)))</f>
        <v>0</v>
      </c>
      <c r="AT17" s="26">
        <v>2</v>
      </c>
      <c r="AU17" s="23" t="str">
        <f t="shared" si="5"/>
        <v>pao</v>
      </c>
      <c r="AV17" s="27">
        <v>7</v>
      </c>
      <c r="AW17" s="28">
        <f t="shared" si="6"/>
        <v>0</v>
      </c>
      <c r="AX17" s="29">
        <f t="shared" si="7"/>
        <v>5</v>
      </c>
    </row>
    <row r="18" spans="1:51" s="2" customFormat="1" ht="15.75" x14ac:dyDescent="0.25">
      <c r="A18" s="31"/>
      <c r="B18" s="31"/>
      <c r="C18" s="32">
        <f>COUNTIF(C2:C17,"+")</f>
        <v>13</v>
      </c>
      <c r="D18" s="32">
        <f t="shared" ref="D18:Q18" si="8">COUNTIF(D2:D17,"+")</f>
        <v>12</v>
      </c>
      <c r="E18" s="32">
        <f t="shared" si="8"/>
        <v>11</v>
      </c>
      <c r="F18" s="32">
        <f t="shared" si="8"/>
        <v>15</v>
      </c>
      <c r="G18" s="32">
        <f t="shared" si="8"/>
        <v>12</v>
      </c>
      <c r="H18" s="32">
        <f t="shared" si="8"/>
        <v>12</v>
      </c>
      <c r="I18" s="32">
        <f t="shared" si="8"/>
        <v>14</v>
      </c>
      <c r="J18" s="32">
        <f t="shared" si="8"/>
        <v>12</v>
      </c>
      <c r="K18" s="32">
        <f t="shared" si="8"/>
        <v>11</v>
      </c>
      <c r="L18" s="32">
        <f t="shared" si="8"/>
        <v>14</v>
      </c>
      <c r="M18" s="32">
        <f t="shared" si="8"/>
        <v>14</v>
      </c>
      <c r="N18" s="32">
        <f t="shared" si="8"/>
        <v>10</v>
      </c>
      <c r="O18" s="32">
        <f t="shared" si="8"/>
        <v>11</v>
      </c>
      <c r="P18" s="32">
        <f t="shared" si="8"/>
        <v>13</v>
      </c>
      <c r="Q18" s="32">
        <f t="shared" si="8"/>
        <v>12</v>
      </c>
      <c r="R18" s="32"/>
      <c r="S18" s="33">
        <v>5</v>
      </c>
      <c r="T18" s="32">
        <f>COUNTIF(T2:T17,"+")</f>
        <v>12</v>
      </c>
      <c r="U18" s="32">
        <f t="shared" ref="U18:AH18" si="9">COUNTIF(U2:U17,"+")</f>
        <v>11</v>
      </c>
      <c r="V18" s="32">
        <f t="shared" si="9"/>
        <v>16</v>
      </c>
      <c r="W18" s="32">
        <f t="shared" si="9"/>
        <v>12</v>
      </c>
      <c r="X18" s="32">
        <f t="shared" si="9"/>
        <v>9</v>
      </c>
      <c r="Y18" s="32">
        <f t="shared" si="9"/>
        <v>12</v>
      </c>
      <c r="Z18" s="32">
        <f t="shared" si="9"/>
        <v>14</v>
      </c>
      <c r="AA18" s="32">
        <f t="shared" si="9"/>
        <v>13</v>
      </c>
      <c r="AB18" s="32">
        <f t="shared" si="9"/>
        <v>12</v>
      </c>
      <c r="AC18" s="32">
        <f t="shared" si="9"/>
        <v>13</v>
      </c>
      <c r="AD18" s="32">
        <f t="shared" si="9"/>
        <v>14</v>
      </c>
      <c r="AE18" s="32">
        <f t="shared" si="9"/>
        <v>11</v>
      </c>
      <c r="AF18" s="32">
        <f t="shared" si="9"/>
        <v>10</v>
      </c>
      <c r="AG18" s="32">
        <f t="shared" si="9"/>
        <v>14</v>
      </c>
      <c r="AH18" s="32">
        <f t="shared" si="9"/>
        <v>8</v>
      </c>
      <c r="AI18" s="34"/>
      <c r="AJ18" s="33">
        <v>5</v>
      </c>
      <c r="AK18" s="33"/>
      <c r="AL18" s="35">
        <v>5</v>
      </c>
      <c r="AM18" s="35">
        <v>5</v>
      </c>
      <c r="AN18" s="35">
        <v>10</v>
      </c>
      <c r="AO18" s="33">
        <v>20</v>
      </c>
      <c r="AP18" s="33"/>
      <c r="AQ18" s="36">
        <v>60</v>
      </c>
      <c r="AR18" s="35">
        <v>60</v>
      </c>
      <c r="AS18" s="35">
        <v>60</v>
      </c>
      <c r="AT18" s="37">
        <v>60</v>
      </c>
      <c r="AU18" s="33">
        <v>60</v>
      </c>
      <c r="AV18" s="33">
        <v>10</v>
      </c>
      <c r="AW18" s="33">
        <f>AV18+AU18+AO18+AJ18+S18</f>
        <v>100</v>
      </c>
      <c r="AX18" s="38">
        <f>AVERAGE(AX2:AX17)</f>
        <v>5.4375</v>
      </c>
      <c r="AY18" s="2" t="s">
        <v>50</v>
      </c>
    </row>
    <row r="19" spans="1:5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  <c r="AK19" s="4"/>
      <c r="AL19" s="6"/>
      <c r="AM19" s="6"/>
      <c r="AN19" s="6"/>
      <c r="AO19" s="7"/>
      <c r="AP19" s="4"/>
      <c r="AQ19" s="4"/>
      <c r="AR19" s="3"/>
      <c r="AS19" s="3"/>
      <c r="AT19" s="3"/>
      <c r="AU19" s="7"/>
      <c r="AV19" s="3"/>
      <c r="AW19" s="7"/>
      <c r="AX19" s="3"/>
    </row>
    <row r="20" spans="1:5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/>
      <c r="AK20" s="4"/>
      <c r="AL20" s="6"/>
      <c r="AM20" s="6"/>
      <c r="AN20" s="6"/>
      <c r="AO20" s="7"/>
      <c r="AP20" s="4"/>
      <c r="AQ20" s="4"/>
      <c r="AR20" s="3"/>
      <c r="AS20" s="3"/>
      <c r="AT20" s="3"/>
      <c r="AU20" s="7"/>
      <c r="AV20" s="3"/>
      <c r="AW20" s="7"/>
      <c r="AX20" s="3"/>
    </row>
    <row r="21" spans="1:5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/>
      <c r="AK21" s="4"/>
      <c r="AL21" s="6"/>
      <c r="AM21" s="6"/>
      <c r="AN21" s="6"/>
      <c r="AO21" s="7"/>
      <c r="AP21" s="4"/>
      <c r="AQ21" s="4"/>
      <c r="AR21" s="3"/>
      <c r="AS21" s="3"/>
      <c r="AT21" s="3"/>
      <c r="AU21" s="7"/>
      <c r="AV21" s="3"/>
      <c r="AW21" s="7"/>
      <c r="AX21" s="3"/>
    </row>
    <row r="22" spans="1:51" s="8" customFormat="1" x14ac:dyDescent="0.2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  <c r="AK22" s="4"/>
      <c r="AL22" s="6"/>
      <c r="AM22" s="6"/>
      <c r="AN22" s="6"/>
      <c r="AO22" s="7"/>
      <c r="AP22" s="4"/>
      <c r="AQ22" s="4"/>
      <c r="AR22" s="3"/>
      <c r="AS22" s="3"/>
      <c r="AT22" s="3"/>
      <c r="AU22" s="7"/>
      <c r="AV22" s="3"/>
      <c r="AW22" s="7"/>
      <c r="AX22" s="3"/>
    </row>
    <row r="23" spans="1:51" s="8" customForma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/>
      <c r="AK23" s="4"/>
      <c r="AL23" s="6"/>
      <c r="AM23" s="6"/>
      <c r="AN23" s="6"/>
      <c r="AO23" s="7"/>
      <c r="AP23" s="4"/>
      <c r="AQ23" s="4"/>
      <c r="AR23" s="3"/>
      <c r="AS23" s="3"/>
      <c r="AT23" s="3"/>
      <c r="AU23" s="7"/>
      <c r="AV23" s="3"/>
      <c r="AW23" s="7"/>
      <c r="AX23" s="3"/>
    </row>
    <row r="24" spans="1:51" s="8" customForma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4"/>
      <c r="AL24" s="6"/>
      <c r="AM24" s="6"/>
      <c r="AN24" s="6"/>
      <c r="AO24" s="7"/>
      <c r="AP24" s="4"/>
      <c r="AQ24" s="4"/>
      <c r="AR24" s="3"/>
      <c r="AS24" s="3"/>
      <c r="AT24" s="3"/>
      <c r="AU24" s="7"/>
      <c r="AV24" s="3"/>
      <c r="AW24" s="7"/>
      <c r="AX24" s="3"/>
    </row>
    <row r="25" spans="1:51" s="8" customForma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/>
      <c r="AK25" s="4"/>
      <c r="AL25" s="6"/>
      <c r="AM25" s="6"/>
      <c r="AN25" s="6"/>
      <c r="AO25" s="7"/>
      <c r="AP25" s="4"/>
      <c r="AQ25" s="4"/>
      <c r="AR25" s="3"/>
      <c r="AS25" s="3"/>
      <c r="AT25" s="3"/>
      <c r="AU25" s="7"/>
      <c r="AV25" s="3"/>
      <c r="AW25" s="7"/>
      <c r="AX25" s="3"/>
    </row>
    <row r="26" spans="1:51" s="8" customFormat="1" x14ac:dyDescent="0.2"/>
    <row r="27" spans="1:51" s="8" customFormat="1" x14ac:dyDescent="0.2"/>
    <row r="28" spans="1:51" s="8" customFormat="1" x14ac:dyDescent="0.2"/>
    <row r="29" spans="1:51" s="8" customFormat="1" x14ac:dyDescent="0.2"/>
  </sheetData>
  <conditionalFormatting sqref="A2:A17">
    <cfRule type="duplicateValues" dxfId="11" priority="17"/>
  </conditionalFormatting>
  <conditionalFormatting sqref="R2:R17">
    <cfRule type="cellIs" dxfId="10" priority="3" operator="greaterThan">
      <formula>3</formula>
    </cfRule>
  </conditionalFormatting>
  <conditionalFormatting sqref="AI2:AI17">
    <cfRule type="cellIs" dxfId="9" priority="2" operator="greaterThan">
      <formula>3</formula>
    </cfRule>
  </conditionalFormatting>
  <conditionalFormatting sqref="AS2:AS17">
    <cfRule type="cellIs" dxfId="8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Vezba</vt:lpstr>
      <vt:lpstr>Sheet1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 336</dc:creator>
  <cp:lastModifiedBy>Kabinet 336</cp:lastModifiedBy>
  <dcterms:created xsi:type="dcterms:W3CDTF">2018-03-30T12:18:40Z</dcterms:created>
  <dcterms:modified xsi:type="dcterms:W3CDTF">2018-03-30T13:09:53Z</dcterms:modified>
</cp:coreProperties>
</file>