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Zadatak 1" sheetId="1" r:id="rId1"/>
    <sheet name="Zadatak 2" sheetId="2" r:id="rId2"/>
    <sheet name="Zadatak 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<sst xmlns="http://schemas.openxmlformats.org/spreadsheetml/2006/main" count="24" uniqueCount="21">
  <si>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a</t>
  </si>
  <si>
    <t>b</t>
  </si>
  <si>
    <t>Sl. Broj</t>
  </si>
  <si>
    <t>Po raspodeli</t>
  </si>
  <si>
    <t>Na 0 decimala</t>
  </si>
  <si>
    <t>E(x)</t>
  </si>
  <si>
    <t>λ</t>
  </si>
  <si>
    <t>Sl. Vrednost</t>
  </si>
  <si>
    <t>µ</t>
  </si>
  <si>
    <t>σ</t>
  </si>
  <si>
    <t>Sl. Brojevi</t>
  </si>
  <si>
    <t>ΣRi</t>
  </si>
  <si>
    <t>σ(ΣRi)</t>
  </si>
  <si>
    <t>µ(ΣRi)</t>
  </si>
  <si>
    <t>n</t>
  </si>
  <si>
    <t>Zi</t>
  </si>
  <si>
    <t>Xi</t>
  </si>
  <si>
    <t>X1i</t>
  </si>
  <si>
    <t>Z1i</t>
  </si>
  <si>
    <t>Z2i</t>
  </si>
  <si>
    <t>X2i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</si>
</sst>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3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0" borderId="21" xfId="0" applyBorder="1" applyAlignment="1">
      <alignment/>
    </xf>
    <xf numFmtId="0" fontId="0" fillId="3" borderId="13" xfId="0" applyFill="1" applyBorder="1" applyAlignment="1">
      <alignment/>
    </xf>
    <xf numFmtId="0" fontId="0" fillId="5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57150</xdr:rowOff>
    </xdr:from>
    <xdr:to>
      <xdr:col>7</xdr:col>
      <xdr:colOff>276225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47925" y="742950"/>
          <a:ext cx="2095500" cy="48577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DIREKTNA TRANSFORMACIJA</a:t>
          </a:r>
        </a:p>
      </xdr:txBody>
    </xdr:sp>
    <xdr:clientData/>
  </xdr:twoCellAnchor>
  <xdr:twoCellAnchor>
    <xdr:from>
      <xdr:col>11</xdr:col>
      <xdr:colOff>171450</xdr:colOff>
      <xdr:row>3</xdr:row>
      <xdr:rowOff>38100</xdr:rowOff>
    </xdr:from>
    <xdr:to>
      <xdr:col>14</xdr:col>
      <xdr:colOff>438150</xdr:colOff>
      <xdr:row>6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77050" y="552450"/>
          <a:ext cx="2095500" cy="49530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ZBIR SLUČAJNIH PROMENLJIVIH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"/>
  <sheetViews>
    <sheetView workbookViewId="0" topLeftCell="A1">
      <selection activeCell="F23" sqref="F23"/>
    </sheetView>
  </sheetViews>
  <sheetFormatPr defaultColWidth="9.140625" defaultRowHeight="12.75"/>
  <cols>
    <col min="4" max="4" width="13.28125" style="0" customWidth="1"/>
    <col min="5" max="5" width="13.00390625" style="0" customWidth="1"/>
  </cols>
  <sheetData>
    <row r="1" ht="13.5" thickBot="1"/>
    <row r="2" spans="2:3" ht="13.5" thickBot="1">
      <c r="B2" s="1" t="s">
        <v>0</v>
      </c>
      <c r="C2" s="24">
        <v>8</v>
      </c>
    </row>
    <row r="3" spans="2:3" ht="13.5" thickBot="1">
      <c r="B3" s="2" t="s">
        <v>1</v>
      </c>
      <c r="C3" s="25">
        <v>24</v>
      </c>
    </row>
    <row r="4" spans="3:5" ht="12.75">
      <c r="C4" s="17" t="s">
        <v>2</v>
      </c>
      <c r="D4" s="17" t="s">
        <v>3</v>
      </c>
      <c r="E4" s="17" t="s">
        <v>4</v>
      </c>
    </row>
    <row r="5" spans="3:5" ht="12.75">
      <c r="C5" s="14">
        <v>0.3478</v>
      </c>
      <c r="D5" s="14">
        <f>$C$2+C5*($C$3-$C$2)</f>
        <v>13.5648</v>
      </c>
      <c r="E5" s="14">
        <f>ROUND(D5,0)</f>
        <v>14</v>
      </c>
    </row>
    <row r="6" spans="3:5" ht="12.75">
      <c r="C6" s="15">
        <v>0.8902</v>
      </c>
      <c r="D6" s="15">
        <f aca="true" t="shared" si="0" ref="D6:D11">$C$2+C6*($C$3-$C$2)</f>
        <v>22.2432</v>
      </c>
      <c r="E6" s="15">
        <f aca="true" t="shared" si="1" ref="E6:E11">ROUND(D6,0)</f>
        <v>22</v>
      </c>
    </row>
    <row r="7" spans="3:5" ht="12.75">
      <c r="C7" s="15">
        <v>0.7493</v>
      </c>
      <c r="D7" s="15">
        <f t="shared" si="0"/>
        <v>19.988799999999998</v>
      </c>
      <c r="E7" s="15">
        <f t="shared" si="1"/>
        <v>20</v>
      </c>
    </row>
    <row r="8" spans="3:5" ht="12.75">
      <c r="C8" s="15">
        <v>0.2837</v>
      </c>
      <c r="D8" s="15">
        <f t="shared" si="0"/>
        <v>12.539200000000001</v>
      </c>
      <c r="E8" s="15">
        <f t="shared" si="1"/>
        <v>13</v>
      </c>
    </row>
    <row r="9" spans="3:5" ht="12.75">
      <c r="C9" s="15">
        <v>0.1847</v>
      </c>
      <c r="D9" s="15">
        <f t="shared" si="0"/>
        <v>10.9552</v>
      </c>
      <c r="E9" s="15">
        <f t="shared" si="1"/>
        <v>11</v>
      </c>
    </row>
    <row r="10" spans="3:5" ht="12.75">
      <c r="C10" s="15">
        <v>0.8294</v>
      </c>
      <c r="D10" s="15">
        <f t="shared" si="0"/>
        <v>21.270400000000002</v>
      </c>
      <c r="E10" s="15">
        <f t="shared" si="1"/>
        <v>21</v>
      </c>
    </row>
    <row r="11" spans="3:5" ht="13.5" thickBot="1">
      <c r="C11" s="16">
        <v>0.1856</v>
      </c>
      <c r="D11" s="16">
        <f t="shared" si="0"/>
        <v>10.9696</v>
      </c>
      <c r="E11" s="16">
        <f t="shared" si="1"/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D11"/>
  <sheetViews>
    <sheetView workbookViewId="0" topLeftCell="A1">
      <selection activeCell="D8" sqref="D8"/>
    </sheetView>
  </sheetViews>
  <sheetFormatPr defaultColWidth="9.140625" defaultRowHeight="12.75"/>
  <cols>
    <col min="4" max="4" width="11.28125" style="0" customWidth="1"/>
  </cols>
  <sheetData>
    <row r="2" ht="13.5" thickBot="1"/>
    <row r="3" spans="3:4" ht="13.5" thickBot="1">
      <c r="C3" s="1" t="s">
        <v>5</v>
      </c>
      <c r="D3" s="24">
        <v>3.7</v>
      </c>
    </row>
    <row r="4" spans="3:4" ht="12.75">
      <c r="C4" s="3" t="s">
        <v>6</v>
      </c>
      <c r="D4" s="3">
        <f>1/D3</f>
        <v>0.27027027027027023</v>
      </c>
    </row>
    <row r="5" ht="13.5" thickBot="1"/>
    <row r="6" spans="3:4" ht="12.75">
      <c r="C6" s="22" t="s">
        <v>2</v>
      </c>
      <c r="D6" s="23" t="s">
        <v>7</v>
      </c>
    </row>
    <row r="7" spans="3:4" ht="12.75">
      <c r="C7" s="15">
        <v>0.9616</v>
      </c>
      <c r="D7" s="19">
        <f>-(1/$D$4)*LN(C7)</f>
        <v>0.1448798462444175</v>
      </c>
    </row>
    <row r="8" spans="3:4" ht="12.75">
      <c r="C8" s="15">
        <v>0.1637</v>
      </c>
      <c r="D8" s="19">
        <f>-(1/$D$4)*LN(C8)</f>
        <v>6.695963240038678</v>
      </c>
    </row>
    <row r="9" spans="3:4" ht="12.75">
      <c r="C9" s="15">
        <v>0.4597</v>
      </c>
      <c r="D9" s="19">
        <f>-(1/$D$4)*LN(C9)</f>
        <v>2.875570351828833</v>
      </c>
    </row>
    <row r="10" spans="3:4" ht="12.75">
      <c r="C10" s="15">
        <v>0.5339</v>
      </c>
      <c r="D10" s="19">
        <f>-(1/$D$4)*LN(C10)</f>
        <v>2.321922876861187</v>
      </c>
    </row>
    <row r="11" spans="3:4" ht="13.5" thickBot="1">
      <c r="C11" s="16">
        <v>0.6706</v>
      </c>
      <c r="D11" s="21">
        <f>-(1/$D$4)*LN(C11)</f>
        <v>1.4784550463150334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8"/>
  <sheetViews>
    <sheetView tabSelected="1" workbookViewId="0" topLeftCell="A1">
      <selection activeCell="S19" sqref="S19"/>
    </sheetView>
  </sheetViews>
  <sheetFormatPr defaultColWidth="9.140625" defaultRowHeight="12.75"/>
  <sheetData>
    <row r="1" ht="13.5" thickBot="1"/>
    <row r="2" spans="10:11" ht="13.5" thickBot="1">
      <c r="J2" s="1" t="s">
        <v>8</v>
      </c>
      <c r="K2" s="24">
        <v>33</v>
      </c>
    </row>
    <row r="3" spans="10:11" ht="13.5" thickBot="1">
      <c r="J3" s="2" t="s">
        <v>9</v>
      </c>
      <c r="K3" s="28">
        <v>4</v>
      </c>
    </row>
    <row r="4" spans="11:16" ht="13.5" thickBot="1">
      <c r="K4" s="4"/>
      <c r="L4" s="5"/>
      <c r="M4" s="5"/>
      <c r="N4" s="5"/>
      <c r="O4" s="5"/>
      <c r="P4" s="6"/>
    </row>
    <row r="5" spans="2:16" ht="12.75">
      <c r="B5" s="4"/>
      <c r="C5" s="5"/>
      <c r="D5" s="5"/>
      <c r="E5" s="5"/>
      <c r="F5" s="5"/>
      <c r="G5" s="5"/>
      <c r="H5" s="5"/>
      <c r="I5" s="5"/>
      <c r="J5" s="5"/>
      <c r="K5" s="18"/>
      <c r="L5" s="10"/>
      <c r="M5" s="10"/>
      <c r="N5" s="10"/>
      <c r="O5" s="10"/>
      <c r="P5" s="19"/>
    </row>
    <row r="6" spans="2:16" ht="12.75">
      <c r="B6" s="18"/>
      <c r="C6" s="10"/>
      <c r="D6" s="10"/>
      <c r="E6" s="10"/>
      <c r="F6" s="10"/>
      <c r="G6" s="10"/>
      <c r="H6" s="10"/>
      <c r="I6" s="10"/>
      <c r="J6" s="10"/>
      <c r="K6" s="18"/>
      <c r="L6" s="10"/>
      <c r="M6" s="10"/>
      <c r="N6" s="10"/>
      <c r="O6" s="10"/>
      <c r="P6" s="19"/>
    </row>
    <row r="7" spans="2:16" ht="12.75">
      <c r="B7" s="18"/>
      <c r="C7" s="10"/>
      <c r="D7" s="10"/>
      <c r="E7" s="10"/>
      <c r="F7" s="10"/>
      <c r="G7" s="10"/>
      <c r="H7" s="10"/>
      <c r="I7" s="10"/>
      <c r="J7" s="10"/>
      <c r="K7" s="18"/>
      <c r="L7" s="10"/>
      <c r="M7" s="10"/>
      <c r="N7" s="10"/>
      <c r="O7" s="10"/>
      <c r="P7" s="19"/>
    </row>
    <row r="8" spans="2:16" ht="12.75">
      <c r="B8" s="18"/>
      <c r="C8" s="10"/>
      <c r="D8" s="10"/>
      <c r="E8" s="10"/>
      <c r="F8" s="10"/>
      <c r="G8" s="10"/>
      <c r="H8" s="10"/>
      <c r="I8" s="10"/>
      <c r="J8" s="10"/>
      <c r="K8" s="18"/>
      <c r="L8" s="10"/>
      <c r="M8" s="7" t="s">
        <v>14</v>
      </c>
      <c r="N8" s="8">
        <v>6</v>
      </c>
      <c r="P8" s="19"/>
    </row>
    <row r="9" spans="2:16" ht="12.75">
      <c r="B9" s="18"/>
      <c r="C9" s="10"/>
      <c r="D9" s="10"/>
      <c r="E9" s="10"/>
      <c r="F9" s="10"/>
      <c r="G9" s="10"/>
      <c r="H9" s="10"/>
      <c r="I9" s="10"/>
      <c r="J9" s="10"/>
      <c r="K9" s="18"/>
      <c r="L9" s="10"/>
      <c r="M9" s="9" t="s">
        <v>13</v>
      </c>
      <c r="N9" s="11">
        <f>N8*0.5</f>
        <v>3</v>
      </c>
      <c r="P9" s="19"/>
    </row>
    <row r="10" spans="2:16" ht="12.75">
      <c r="B10" s="18"/>
      <c r="C10" s="10"/>
      <c r="D10" s="10"/>
      <c r="E10" s="10"/>
      <c r="F10" s="10"/>
      <c r="G10" s="10"/>
      <c r="H10" s="10"/>
      <c r="I10" s="10"/>
      <c r="J10" s="10"/>
      <c r="K10" s="18"/>
      <c r="L10" s="10"/>
      <c r="M10" s="12" t="s">
        <v>12</v>
      </c>
      <c r="N10" s="13">
        <f>SQRT(N8/12)</f>
        <v>0.7071067811865476</v>
      </c>
      <c r="P10" s="19"/>
    </row>
    <row r="11" spans="2:16" ht="12.75">
      <c r="B11" s="18"/>
      <c r="C11" s="10" t="s">
        <v>10</v>
      </c>
      <c r="D11" s="10" t="s">
        <v>10</v>
      </c>
      <c r="E11" s="10"/>
      <c r="F11" s="26" t="s">
        <v>18</v>
      </c>
      <c r="G11" s="26" t="s">
        <v>19</v>
      </c>
      <c r="H11" s="26" t="s">
        <v>17</v>
      </c>
      <c r="I11" s="26" t="s">
        <v>20</v>
      </c>
      <c r="J11" s="10"/>
      <c r="K11" s="18"/>
      <c r="L11" s="10" t="s">
        <v>10</v>
      </c>
      <c r="M11" s="10"/>
      <c r="N11" s="26" t="s">
        <v>11</v>
      </c>
      <c r="O11" s="26" t="s">
        <v>15</v>
      </c>
      <c r="P11" s="29" t="s">
        <v>16</v>
      </c>
    </row>
    <row r="12" spans="2:16" ht="12.75">
      <c r="B12" s="18"/>
      <c r="C12" s="10">
        <v>0.2257</v>
      </c>
      <c r="D12" s="10">
        <v>0.0277</v>
      </c>
      <c r="E12" s="10"/>
      <c r="F12" s="10">
        <f>SQRT(-2*LN(C12))*COS(2*PI()*D12)</f>
        <v>1.6993597786235177</v>
      </c>
      <c r="G12" s="10">
        <f>SQRT(-2*LN(D12))*SIN(2*PI()*C12)</f>
        <v>2.6470238106023336</v>
      </c>
      <c r="H12" s="10">
        <f>$K$2+$K$3*F12</f>
        <v>39.79743911449407</v>
      </c>
      <c r="I12" s="10">
        <f aca="true" t="shared" si="0" ref="I12:I29">$K$2+$K$3*G12</f>
        <v>43.58809524240934</v>
      </c>
      <c r="J12" s="10"/>
      <c r="K12" s="18"/>
      <c r="L12" s="10">
        <v>0.2257</v>
      </c>
      <c r="M12" s="10"/>
      <c r="N12" s="10">
        <f>SUM(L12:L17)</f>
        <v>3.2031</v>
      </c>
      <c r="O12" s="10">
        <f aca="true" t="shared" si="1" ref="O12:O17">(N12-$N$9)/$N$10</f>
        <v>0.2872267745179757</v>
      </c>
      <c r="P12" s="19">
        <f aca="true" t="shared" si="2" ref="P12:P17">$K$2+$K$3*O12</f>
        <v>34.1489070980719</v>
      </c>
    </row>
    <row r="13" spans="2:16" ht="12.75">
      <c r="B13" s="18"/>
      <c r="C13" s="10">
        <v>0.7865</v>
      </c>
      <c r="D13" s="10">
        <v>0.9494</v>
      </c>
      <c r="E13" s="10"/>
      <c r="F13" s="10">
        <f aca="true" t="shared" si="3" ref="F13:F29">SQRT(-2*LN(C13))*COS(2*PI()*D13)</f>
        <v>0.6583223237164776</v>
      </c>
      <c r="G13" s="10">
        <f aca="true" t="shared" si="4" ref="G13:G29">SQRT(-2*LN(D13))*SIN(2*PI()*C13)</f>
        <v>-0.3138203690547661</v>
      </c>
      <c r="H13" s="10">
        <f aca="true" t="shared" si="5" ref="H13:H29">$K$2+$K$3*F13</f>
        <v>35.63328929486591</v>
      </c>
      <c r="I13" s="10">
        <f t="shared" si="0"/>
        <v>31.744718523780936</v>
      </c>
      <c r="J13" s="10"/>
      <c r="K13" s="18"/>
      <c r="L13" s="10">
        <v>0.0277</v>
      </c>
      <c r="M13" s="10"/>
      <c r="N13" s="10">
        <f>SUM(L18:L23)</f>
        <v>3.3520999999999996</v>
      </c>
      <c r="O13" s="10">
        <f t="shared" si="1"/>
        <v>0.4979445953115662</v>
      </c>
      <c r="P13" s="19">
        <f t="shared" si="2"/>
        <v>34.99177838124626</v>
      </c>
    </row>
    <row r="14" spans="2:16" ht="12.75">
      <c r="B14" s="18"/>
      <c r="C14" s="10">
        <v>0.6937</v>
      </c>
      <c r="D14" s="10">
        <v>0.5201</v>
      </c>
      <c r="E14" s="10"/>
      <c r="F14" s="10">
        <f t="shared" si="3"/>
        <v>-0.8484262936660881</v>
      </c>
      <c r="G14" s="10">
        <f t="shared" si="4"/>
        <v>-1.0726465802820275</v>
      </c>
      <c r="H14" s="10">
        <f t="shared" si="5"/>
        <v>29.60629482533565</v>
      </c>
      <c r="I14" s="10">
        <f t="shared" si="0"/>
        <v>28.70941367887189</v>
      </c>
      <c r="J14" s="10"/>
      <c r="K14" s="18"/>
      <c r="L14" s="10">
        <v>0.7865</v>
      </c>
      <c r="M14" s="10"/>
      <c r="N14" s="10">
        <f>SUM(L24:L29)</f>
        <v>2.5938999999999997</v>
      </c>
      <c r="O14" s="10">
        <f t="shared" si="1"/>
        <v>-0.5743121276797144</v>
      </c>
      <c r="P14" s="19">
        <f t="shared" si="2"/>
        <v>30.70275148928114</v>
      </c>
    </row>
    <row r="15" spans="2:16" ht="12.75">
      <c r="B15" s="18"/>
      <c r="C15" s="10">
        <v>0.4896</v>
      </c>
      <c r="D15" s="10">
        <v>0.1986</v>
      </c>
      <c r="E15" s="10"/>
      <c r="F15" s="10">
        <f t="shared" si="3"/>
        <v>0.3792990891892884</v>
      </c>
      <c r="G15" s="10">
        <f t="shared" si="4"/>
        <v>0.11740914090110756</v>
      </c>
      <c r="H15" s="10">
        <f t="shared" si="5"/>
        <v>34.517196356757154</v>
      </c>
      <c r="I15" s="10">
        <f t="shared" si="0"/>
        <v>33.46963656360443</v>
      </c>
      <c r="J15" s="10"/>
      <c r="K15" s="18"/>
      <c r="L15" s="10">
        <v>0.9494</v>
      </c>
      <c r="M15" s="10"/>
      <c r="N15" s="10">
        <f>SUM(L30:L35)</f>
        <v>2.6818999999999997</v>
      </c>
      <c r="O15" s="10">
        <f t="shared" si="1"/>
        <v>-0.44986133419088187</v>
      </c>
      <c r="P15" s="19">
        <f t="shared" si="2"/>
        <v>31.200554663236474</v>
      </c>
    </row>
    <row r="16" spans="2:16" ht="12.75">
      <c r="B16" s="18"/>
      <c r="C16" s="10">
        <v>0.9813</v>
      </c>
      <c r="D16" s="10">
        <v>0.8211</v>
      </c>
      <c r="E16" s="10"/>
      <c r="F16" s="10">
        <f t="shared" si="3"/>
        <v>0.08394383041435766</v>
      </c>
      <c r="G16" s="10">
        <f t="shared" si="4"/>
        <v>-0.07360231926649584</v>
      </c>
      <c r="H16" s="10">
        <f t="shared" si="5"/>
        <v>33.33577532165743</v>
      </c>
      <c r="I16" s="10">
        <f t="shared" si="0"/>
        <v>32.70559072293402</v>
      </c>
      <c r="J16" s="10"/>
      <c r="K16" s="18"/>
      <c r="L16" s="10">
        <v>0.6937</v>
      </c>
      <c r="M16" s="10"/>
      <c r="N16" s="10">
        <f>SUM(L36:L41)</f>
        <v>2.7563000000000004</v>
      </c>
      <c r="O16" s="10">
        <f t="shared" si="1"/>
        <v>-0.34464384515032265</v>
      </c>
      <c r="P16" s="19">
        <f t="shared" si="2"/>
        <v>31.62142461939871</v>
      </c>
    </row>
    <row r="17" spans="2:16" ht="12.75">
      <c r="B17" s="18"/>
      <c r="C17" s="10">
        <v>0.654</v>
      </c>
      <c r="D17" s="10">
        <v>0.2075</v>
      </c>
      <c r="E17" s="10"/>
      <c r="F17" s="10">
        <f t="shared" si="3"/>
        <v>0.24317814380428845</v>
      </c>
      <c r="G17" s="10">
        <f t="shared" si="4"/>
        <v>-1.4605224380442732</v>
      </c>
      <c r="H17" s="10">
        <f t="shared" si="5"/>
        <v>33.97271257521715</v>
      </c>
      <c r="I17" s="10">
        <f t="shared" si="0"/>
        <v>27.157910247822908</v>
      </c>
      <c r="J17" s="10"/>
      <c r="K17" s="18"/>
      <c r="L17" s="10">
        <v>0.5201</v>
      </c>
      <c r="M17" s="10"/>
      <c r="N17" s="10">
        <f>SUM(L42:L47)</f>
        <v>3.2227</v>
      </c>
      <c r="O17" s="10">
        <f t="shared" si="1"/>
        <v>0.3149453603404884</v>
      </c>
      <c r="P17" s="19">
        <f t="shared" si="2"/>
        <v>34.25978144136195</v>
      </c>
    </row>
    <row r="18" spans="2:16" ht="12.75">
      <c r="B18" s="18"/>
      <c r="C18" s="10">
        <v>0.542</v>
      </c>
      <c r="D18" s="10">
        <v>0.8124</v>
      </c>
      <c r="E18" s="10"/>
      <c r="F18" s="10">
        <f t="shared" si="3"/>
        <v>0.42290667346058763</v>
      </c>
      <c r="G18" s="10">
        <f t="shared" si="4"/>
        <v>-0.16814161927706164</v>
      </c>
      <c r="H18" s="10">
        <f t="shared" si="5"/>
        <v>34.69162669384235</v>
      </c>
      <c r="I18" s="10">
        <f t="shared" si="0"/>
        <v>32.32743352289175</v>
      </c>
      <c r="J18" s="10"/>
      <c r="K18" s="18"/>
      <c r="L18" s="10">
        <v>0.4896</v>
      </c>
      <c r="M18" s="10"/>
      <c r="N18" s="10"/>
      <c r="O18" s="10"/>
      <c r="P18" s="19"/>
    </row>
    <row r="19" spans="2:16" ht="12.75">
      <c r="B19" s="18"/>
      <c r="C19" s="10">
        <v>0.2348</v>
      </c>
      <c r="D19" s="10">
        <v>0.5031</v>
      </c>
      <c r="E19" s="10"/>
      <c r="F19" s="10">
        <f t="shared" si="3"/>
        <v>-1.7020408455052698</v>
      </c>
      <c r="G19" s="10">
        <f t="shared" si="4"/>
        <v>1.1668071518318275</v>
      </c>
      <c r="H19" s="10">
        <f t="shared" si="5"/>
        <v>26.19183661797892</v>
      </c>
      <c r="I19" s="10">
        <f t="shared" si="0"/>
        <v>37.66722860732731</v>
      </c>
      <c r="J19" s="10"/>
      <c r="K19" s="18"/>
      <c r="L19" s="10">
        <v>0.1986</v>
      </c>
      <c r="M19" s="10"/>
      <c r="N19" s="10"/>
      <c r="O19" s="10"/>
      <c r="P19" s="19"/>
    </row>
    <row r="20" spans="2:16" ht="12.75">
      <c r="B20" s="18"/>
      <c r="C20" s="10">
        <v>0.002</v>
      </c>
      <c r="D20" s="10">
        <v>0.4996</v>
      </c>
      <c r="E20" s="10"/>
      <c r="F20" s="10">
        <f t="shared" si="3"/>
        <v>-3.525498218306695</v>
      </c>
      <c r="G20" s="10">
        <f t="shared" si="4"/>
        <v>0.014803920344218026</v>
      </c>
      <c r="H20" s="10">
        <f t="shared" si="5"/>
        <v>18.89800712677322</v>
      </c>
      <c r="I20" s="10">
        <f t="shared" si="0"/>
        <v>33.05921568137687</v>
      </c>
      <c r="J20" s="10"/>
      <c r="K20" s="18"/>
      <c r="L20" s="10">
        <v>0.9813</v>
      </c>
      <c r="M20" s="10"/>
      <c r="N20" s="10"/>
      <c r="O20" s="10"/>
      <c r="P20" s="19"/>
    </row>
    <row r="21" spans="2:16" ht="12.75">
      <c r="B21" s="18"/>
      <c r="C21" s="10">
        <v>0.3257</v>
      </c>
      <c r="D21" s="10">
        <v>0.7479</v>
      </c>
      <c r="E21" s="10"/>
      <c r="F21" s="10">
        <f t="shared" si="3"/>
        <v>-0.019763102724892966</v>
      </c>
      <c r="G21" s="10">
        <f t="shared" si="4"/>
        <v>0.6776101888128578</v>
      </c>
      <c r="H21" s="10">
        <f t="shared" si="5"/>
        <v>32.92094758910043</v>
      </c>
      <c r="I21" s="10">
        <f t="shared" si="0"/>
        <v>35.71044075525143</v>
      </c>
      <c r="J21" s="10"/>
      <c r="K21" s="18"/>
      <c r="L21" s="10">
        <v>0.8211</v>
      </c>
      <c r="M21" s="10"/>
      <c r="N21" s="10"/>
      <c r="O21" s="10"/>
      <c r="P21" s="19"/>
    </row>
    <row r="22" spans="2:16" ht="12.75">
      <c r="B22" s="18"/>
      <c r="C22" s="10">
        <v>0.5915</v>
      </c>
      <c r="D22" s="10">
        <v>0.1068</v>
      </c>
      <c r="E22" s="10"/>
      <c r="F22" s="10">
        <f t="shared" si="3"/>
        <v>0.8025848551291641</v>
      </c>
      <c r="G22" s="10">
        <f t="shared" si="4"/>
        <v>-1.150100945135759</v>
      </c>
      <c r="H22" s="10">
        <f t="shared" si="5"/>
        <v>36.210339420516654</v>
      </c>
      <c r="I22" s="10">
        <f t="shared" si="0"/>
        <v>28.399596219456964</v>
      </c>
      <c r="J22" s="10"/>
      <c r="K22" s="18"/>
      <c r="L22" s="10">
        <v>0.654</v>
      </c>
      <c r="M22" s="10"/>
      <c r="N22" s="10"/>
      <c r="O22" s="10"/>
      <c r="P22" s="19"/>
    </row>
    <row r="23" spans="2:16" ht="12.75">
      <c r="B23" s="18"/>
      <c r="C23" s="10">
        <v>0.5151</v>
      </c>
      <c r="D23" s="10">
        <v>0.3949</v>
      </c>
      <c r="E23" s="10"/>
      <c r="F23" s="10">
        <f t="shared" si="3"/>
        <v>-0.9097065853483671</v>
      </c>
      <c r="G23" s="10">
        <f t="shared" si="4"/>
        <v>-0.1291387586218424</v>
      </c>
      <c r="H23" s="10">
        <f t="shared" si="5"/>
        <v>29.361173658606532</v>
      </c>
      <c r="I23" s="10">
        <f t="shared" si="0"/>
        <v>32.48344496551263</v>
      </c>
      <c r="J23" s="10"/>
      <c r="K23" s="18"/>
      <c r="L23" s="10">
        <v>0.2075</v>
      </c>
      <c r="M23" s="10"/>
      <c r="N23" s="10"/>
      <c r="O23" s="10"/>
      <c r="P23" s="19"/>
    </row>
    <row r="24" spans="2:16" ht="12.75">
      <c r="B24" s="18"/>
      <c r="C24" s="10">
        <v>0.0976</v>
      </c>
      <c r="D24" s="10">
        <v>0.4176</v>
      </c>
      <c r="E24" s="10"/>
      <c r="F24" s="10">
        <f t="shared" si="3"/>
        <v>-1.8745321701095217</v>
      </c>
      <c r="G24" s="10">
        <f t="shared" si="4"/>
        <v>0.7605704450616949</v>
      </c>
      <c r="H24" s="10">
        <f t="shared" si="5"/>
        <v>25.501871319561914</v>
      </c>
      <c r="I24" s="10">
        <f t="shared" si="0"/>
        <v>36.04228178024678</v>
      </c>
      <c r="J24" s="10"/>
      <c r="K24" s="18"/>
      <c r="L24" s="10">
        <v>0.542</v>
      </c>
      <c r="M24" s="10"/>
      <c r="N24" s="10"/>
      <c r="O24" s="10"/>
      <c r="P24" s="19"/>
    </row>
    <row r="25" spans="2:16" ht="12.75">
      <c r="B25" s="18"/>
      <c r="C25" s="10">
        <v>0.307</v>
      </c>
      <c r="D25" s="10">
        <v>0.9866</v>
      </c>
      <c r="E25" s="10"/>
      <c r="F25" s="10">
        <f t="shared" si="3"/>
        <v>1.5313759440876986</v>
      </c>
      <c r="G25" s="10">
        <f t="shared" si="4"/>
        <v>0.15383720764039513</v>
      </c>
      <c r="H25" s="10">
        <f t="shared" si="5"/>
        <v>39.1255037763508</v>
      </c>
      <c r="I25" s="10">
        <f t="shared" si="0"/>
        <v>33.61534883056158</v>
      </c>
      <c r="J25" s="10"/>
      <c r="K25" s="18"/>
      <c r="L25" s="10">
        <v>0.8124</v>
      </c>
      <c r="M25" s="10"/>
      <c r="N25" s="10"/>
      <c r="O25" s="10"/>
      <c r="P25" s="19"/>
    </row>
    <row r="26" spans="2:16" ht="12.75">
      <c r="B26" s="18"/>
      <c r="C26" s="10">
        <v>0.6949</v>
      </c>
      <c r="D26" s="10">
        <v>0.2526</v>
      </c>
      <c r="E26" s="10"/>
      <c r="F26" s="10">
        <f t="shared" si="3"/>
        <v>-0.013937729432980344</v>
      </c>
      <c r="G26" s="10">
        <f t="shared" si="4"/>
        <v>-1.5604586799566744</v>
      </c>
      <c r="H26" s="10">
        <f t="shared" si="5"/>
        <v>32.94424908226808</v>
      </c>
      <c r="I26" s="10">
        <f t="shared" si="0"/>
        <v>26.7581652801733</v>
      </c>
      <c r="J26" s="10"/>
      <c r="K26" s="18"/>
      <c r="L26" s="10">
        <v>0.2348</v>
      </c>
      <c r="M26" s="10"/>
      <c r="N26" s="10"/>
      <c r="O26" s="10"/>
      <c r="P26" s="19"/>
    </row>
    <row r="27" spans="2:16" ht="12.75">
      <c r="B27" s="18"/>
      <c r="C27" s="10">
        <v>0.7531</v>
      </c>
      <c r="D27" s="10">
        <v>0.069</v>
      </c>
      <c r="E27" s="10"/>
      <c r="F27" s="10">
        <f t="shared" si="3"/>
        <v>0.6833993503282139</v>
      </c>
      <c r="G27" s="10">
        <f t="shared" si="4"/>
        <v>-2.3119838033524527</v>
      </c>
      <c r="H27" s="10">
        <f t="shared" si="5"/>
        <v>35.733597401312856</v>
      </c>
      <c r="I27" s="10">
        <f t="shared" si="0"/>
        <v>23.75206478659019</v>
      </c>
      <c r="J27" s="10"/>
      <c r="K27" s="18"/>
      <c r="L27" s="10">
        <v>0.5031</v>
      </c>
      <c r="M27" s="10"/>
      <c r="N27" s="10"/>
      <c r="O27" s="10"/>
      <c r="P27" s="19"/>
    </row>
    <row r="28" spans="2:16" ht="12.75">
      <c r="B28" s="18"/>
      <c r="C28" s="10">
        <v>0.9417</v>
      </c>
      <c r="D28" s="10">
        <v>0.7945</v>
      </c>
      <c r="E28" s="10"/>
      <c r="F28" s="10">
        <f t="shared" si="3"/>
        <v>0.09565438791632656</v>
      </c>
      <c r="G28" s="10">
        <f t="shared" si="4"/>
        <v>-0.24294668337995495</v>
      </c>
      <c r="H28" s="10">
        <f t="shared" si="5"/>
        <v>33.382617551665305</v>
      </c>
      <c r="I28" s="10">
        <f t="shared" si="0"/>
        <v>32.02821326648018</v>
      </c>
      <c r="J28" s="10"/>
      <c r="K28" s="18"/>
      <c r="L28" s="10">
        <v>0.002</v>
      </c>
      <c r="M28" s="10"/>
      <c r="N28" s="10"/>
      <c r="O28" s="10"/>
      <c r="P28" s="19"/>
    </row>
    <row r="29" spans="2:16" ht="12.75">
      <c r="B29" s="18"/>
      <c r="C29" s="10">
        <v>0.0547</v>
      </c>
      <c r="D29" s="10">
        <v>0.6097</v>
      </c>
      <c r="E29" s="10"/>
      <c r="F29" s="10">
        <f t="shared" si="3"/>
        <v>-1.8604188689263503</v>
      </c>
      <c r="G29" s="10">
        <f t="shared" si="4"/>
        <v>0.33520302825942183</v>
      </c>
      <c r="H29" s="10">
        <f t="shared" si="5"/>
        <v>25.558324524294598</v>
      </c>
      <c r="I29" s="10">
        <f t="shared" si="0"/>
        <v>34.340812113037686</v>
      </c>
      <c r="J29" s="10"/>
      <c r="K29" s="18"/>
      <c r="L29" s="10">
        <v>0.4996</v>
      </c>
      <c r="M29" s="10"/>
      <c r="N29" s="10"/>
      <c r="O29" s="10"/>
      <c r="P29" s="19"/>
    </row>
    <row r="30" spans="2:16" ht="13.5" thickBot="1">
      <c r="B30" s="20"/>
      <c r="C30" s="27"/>
      <c r="D30" s="27"/>
      <c r="E30" s="27"/>
      <c r="F30" s="27"/>
      <c r="G30" s="27"/>
      <c r="H30" s="27"/>
      <c r="I30" s="27"/>
      <c r="J30" s="27"/>
      <c r="K30" s="18"/>
      <c r="L30" s="10">
        <v>0.3257</v>
      </c>
      <c r="M30" s="10"/>
      <c r="N30" s="10"/>
      <c r="O30" s="10"/>
      <c r="P30" s="19"/>
    </row>
    <row r="31" spans="11:16" ht="12.75">
      <c r="K31" s="18"/>
      <c r="L31" s="10">
        <v>0.7479</v>
      </c>
      <c r="M31" s="10"/>
      <c r="N31" s="10"/>
      <c r="O31" s="10"/>
      <c r="P31" s="19"/>
    </row>
    <row r="32" spans="11:16" ht="12.75">
      <c r="K32" s="18"/>
      <c r="L32" s="10">
        <v>0.5915</v>
      </c>
      <c r="M32" s="10"/>
      <c r="N32" s="10"/>
      <c r="O32" s="10"/>
      <c r="P32" s="19"/>
    </row>
    <row r="33" spans="11:16" ht="12.75">
      <c r="K33" s="18"/>
      <c r="L33" s="10">
        <v>0.1068</v>
      </c>
      <c r="M33" s="10"/>
      <c r="N33" s="10"/>
      <c r="O33" s="10"/>
      <c r="P33" s="19"/>
    </row>
    <row r="34" spans="11:16" ht="12.75">
      <c r="K34" s="18"/>
      <c r="L34" s="10">
        <v>0.5151</v>
      </c>
      <c r="M34" s="10"/>
      <c r="N34" s="10"/>
      <c r="O34" s="10"/>
      <c r="P34" s="19"/>
    </row>
    <row r="35" spans="11:16" ht="12.75">
      <c r="K35" s="18"/>
      <c r="L35" s="10">
        <v>0.3949</v>
      </c>
      <c r="M35" s="10"/>
      <c r="N35" s="10"/>
      <c r="O35" s="10"/>
      <c r="P35" s="19"/>
    </row>
    <row r="36" spans="11:16" ht="12.75">
      <c r="K36" s="18"/>
      <c r="L36" s="10">
        <v>0.0976</v>
      </c>
      <c r="M36" s="10"/>
      <c r="N36" s="10"/>
      <c r="O36" s="10"/>
      <c r="P36" s="19"/>
    </row>
    <row r="37" spans="11:16" ht="12.75">
      <c r="K37" s="18"/>
      <c r="L37" s="10">
        <v>0.4176</v>
      </c>
      <c r="M37" s="10"/>
      <c r="N37" s="10"/>
      <c r="O37" s="10"/>
      <c r="P37" s="19"/>
    </row>
    <row r="38" spans="11:16" ht="12.75">
      <c r="K38" s="18"/>
      <c r="L38" s="10">
        <v>0.307</v>
      </c>
      <c r="M38" s="10"/>
      <c r="N38" s="10"/>
      <c r="O38" s="10"/>
      <c r="P38" s="19"/>
    </row>
    <row r="39" spans="11:16" ht="12.75">
      <c r="K39" s="18"/>
      <c r="L39" s="10">
        <v>0.9866</v>
      </c>
      <c r="M39" s="10"/>
      <c r="N39" s="10"/>
      <c r="O39" s="10"/>
      <c r="P39" s="19"/>
    </row>
    <row r="40" spans="11:16" ht="12.75">
      <c r="K40" s="18"/>
      <c r="L40" s="10">
        <v>0.6949</v>
      </c>
      <c r="M40" s="10"/>
      <c r="N40" s="10"/>
      <c r="O40" s="10"/>
      <c r="P40" s="19"/>
    </row>
    <row r="41" spans="11:16" ht="12.75">
      <c r="K41" s="18"/>
      <c r="L41" s="10">
        <v>0.2526</v>
      </c>
      <c r="M41" s="10"/>
      <c r="N41" s="10"/>
      <c r="O41" s="10"/>
      <c r="P41" s="19"/>
    </row>
    <row r="42" spans="11:16" ht="12.75">
      <c r="K42" s="18"/>
      <c r="L42" s="10">
        <v>0.7531</v>
      </c>
      <c r="M42" s="10"/>
      <c r="N42" s="10"/>
      <c r="O42" s="10"/>
      <c r="P42" s="19"/>
    </row>
    <row r="43" spans="11:16" ht="12.75">
      <c r="K43" s="18"/>
      <c r="L43" s="10">
        <v>0.069</v>
      </c>
      <c r="M43" s="10"/>
      <c r="N43" s="10"/>
      <c r="O43" s="10"/>
      <c r="P43" s="19"/>
    </row>
    <row r="44" spans="11:16" ht="12.75">
      <c r="K44" s="18"/>
      <c r="L44" s="10">
        <v>0.9417</v>
      </c>
      <c r="M44" s="10"/>
      <c r="N44" s="10"/>
      <c r="O44" s="10"/>
      <c r="P44" s="19"/>
    </row>
    <row r="45" spans="11:16" ht="12.75">
      <c r="K45" s="18"/>
      <c r="L45" s="10">
        <v>0.7945</v>
      </c>
      <c r="M45" s="10"/>
      <c r="N45" s="10"/>
      <c r="O45" s="10"/>
      <c r="P45" s="19"/>
    </row>
    <row r="46" spans="11:16" ht="12.75">
      <c r="K46" s="18"/>
      <c r="L46" s="10">
        <v>0.0547</v>
      </c>
      <c r="M46" s="10"/>
      <c r="N46" s="10"/>
      <c r="O46" s="10"/>
      <c r="P46" s="19"/>
    </row>
    <row r="47" spans="11:16" ht="12.75">
      <c r="K47" s="18"/>
      <c r="L47" s="10">
        <v>0.6097</v>
      </c>
      <c r="M47" s="10"/>
      <c r="N47" s="10"/>
      <c r="O47" s="10"/>
      <c r="P47" s="19"/>
    </row>
    <row r="48" spans="11:16" ht="13.5" thickBot="1">
      <c r="K48" s="20"/>
      <c r="L48" s="27"/>
      <c r="M48" s="27"/>
      <c r="N48" s="27"/>
      <c r="O48" s="27"/>
      <c r="P48" s="2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515-n</dc:creator>
  <cp:keywords/>
  <dc:description/>
  <cp:lastModifiedBy>nastavnik</cp:lastModifiedBy>
  <dcterms:created xsi:type="dcterms:W3CDTF">2008-04-09T14:25:45Z</dcterms:created>
  <dcterms:modified xsi:type="dcterms:W3CDTF">2011-03-31T05:37:00Z</dcterms:modified>
  <cp:category/>
  <cp:version/>
  <cp:contentType/>
  <cp:contentStatus/>
</cp:coreProperties>
</file>