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\Desktop\pese\"/>
    </mc:Choice>
  </mc:AlternateContent>
  <xr:revisionPtr revIDLastSave="0" documentId="8_{19022BFD-52DD-46D6-B806-C2030F95FC66}" xr6:coauthVersionLast="47" xr6:coauthVersionMax="47" xr10:uidLastSave="{00000000-0000-0000-0000-000000000000}"/>
  <bookViews>
    <workbookView xWindow="3150" yWindow="3150" windowWidth="21600" windowHeight="11385" xr2:uid="{A1F846F2-AF4E-435F-BBD0-FB2A57DB7447}"/>
  </bookViews>
  <sheets>
    <sheet name="Нето садашња вредност" sheetId="5" r:id="rId1"/>
    <sheet name="Интерна стопа приноса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6" l="1"/>
  <c r="P3" i="5"/>
  <c r="N13" i="5"/>
  <c r="P13" i="5" s="1"/>
  <c r="N3" i="5"/>
  <c r="M11" i="6" l="1"/>
  <c r="L11" i="6"/>
  <c r="O4" i="5"/>
  <c r="Q4" i="5" s="1"/>
  <c r="O5" i="5"/>
  <c r="Q5" i="5" s="1"/>
  <c r="O6" i="5"/>
  <c r="Q6" i="5" s="1"/>
  <c r="O7" i="5"/>
  <c r="Q7" i="5" s="1"/>
  <c r="O8" i="5"/>
  <c r="Q8" i="5" s="1"/>
  <c r="O9" i="5"/>
  <c r="Q9" i="5" s="1"/>
  <c r="O10" i="5"/>
  <c r="Q10" i="5" s="1"/>
  <c r="O11" i="5"/>
  <c r="Q11" i="5" s="1"/>
  <c r="O12" i="5"/>
  <c r="Q12" i="5" s="1"/>
  <c r="O13" i="5"/>
  <c r="Q13" i="5" s="1"/>
  <c r="O3" i="5"/>
  <c r="Q3" i="5" s="1"/>
  <c r="N4" i="5"/>
  <c r="P4" i="5" s="1"/>
  <c r="N5" i="5"/>
  <c r="P5" i="5" s="1"/>
  <c r="N6" i="5"/>
  <c r="P6" i="5" s="1"/>
  <c r="N7" i="5"/>
  <c r="P7" i="5" s="1"/>
  <c r="N8" i="5"/>
  <c r="P8" i="5" s="1"/>
  <c r="N9" i="5"/>
  <c r="P9" i="5" s="1"/>
  <c r="N10" i="5"/>
  <c r="P10" i="5" s="1"/>
  <c r="N11" i="5"/>
  <c r="P11" i="5" s="1"/>
  <c r="N12" i="5"/>
  <c r="P12" i="5" s="1"/>
  <c r="P14" i="5" l="1"/>
  <c r="Q14" i="5"/>
</calcChain>
</file>

<file path=xl/sharedStrings.xml><?xml version="1.0" encoding="utf-8"?>
<sst xmlns="http://schemas.openxmlformats.org/spreadsheetml/2006/main" count="35" uniqueCount="21">
  <si>
    <t>Година</t>
  </si>
  <si>
    <t>К</t>
  </si>
  <si>
    <t>Т</t>
  </si>
  <si>
    <t>Инвестиција А</t>
  </si>
  <si>
    <t>Инвестиција Е</t>
  </si>
  <si>
    <t>NNT(A)</t>
  </si>
  <si>
    <t>Дисконтовани NNT(A)</t>
  </si>
  <si>
    <t>NSV</t>
  </si>
  <si>
    <r>
      <t xml:space="preserve">NSV (A) </t>
    </r>
    <r>
      <rPr>
        <b/>
        <sz val="11"/>
        <color theme="1"/>
        <rFont val="Calibri"/>
        <family val="2"/>
      </rPr>
      <t>&gt; 0, инвестиција А је исплатива</t>
    </r>
  </si>
  <si>
    <r>
      <t xml:space="preserve">NSV (Е) </t>
    </r>
    <r>
      <rPr>
        <b/>
        <sz val="11"/>
        <color theme="1"/>
        <rFont val="Calibri"/>
        <family val="2"/>
      </rPr>
      <t>&gt; 0, инвестиција Е је исплатива</t>
    </r>
  </si>
  <si>
    <t>NNT(Е)</t>
  </si>
  <si>
    <t>Дисконтовани NNT(Е)</t>
  </si>
  <si>
    <r>
      <t xml:space="preserve">NSV (Е) </t>
    </r>
    <r>
      <rPr>
        <b/>
        <sz val="11"/>
        <color theme="1"/>
        <rFont val="Calibri"/>
        <family val="2"/>
      </rPr>
      <t>&gt; NSV (A), треба се одлучити за инвестицију E</t>
    </r>
  </si>
  <si>
    <t>Оцените исплативост наведених инвестиција методом нето садашње вредности, уколико минимално прихватљива стопа приноса компаније износи 10%. Уколико би наведене две инвестиције биле међусобно искључиве, за коју би се требало одлучити?</t>
  </si>
  <si>
    <t>Оцените исплативост наведених инвестиција методом интерне стопе приноса, уколико минимално прихватљива стопа приноса компаније износи 15%. Уколико би наведене три инвестиције биле међусобно искључиве, за коју би се требало одлучити?</t>
  </si>
  <si>
    <t>Компанија оцењује исплативост три инвестиције. Инвестиција X подразумева капитално улагање од 100.000, инвестиција Y капитално улагање од 150.000, а инвестиција Z капитално улагање од 130.000. Нето новчани токови наведених инвестиција у наредних 7 година дати су у наредној табели:</t>
  </si>
  <si>
    <t>NNT(X)</t>
  </si>
  <si>
    <t>NNT(Y)</t>
  </si>
  <si>
    <t>NNT(Z)</t>
  </si>
  <si>
    <t>ISP</t>
  </si>
  <si>
    <t>Компанија оцењује исплативост две инвестиције. Инвестиција А подразумева капитално улагање од 20.000, а инвестиција Е капитално улагање од 50.000. Користи (приливи новца) и трошкови (одливи новца) везани за наведене инвестиције у наредних 10 година дати су у наредној табели: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</si>
</sst>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0.0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0" fillId="3" borderId="1" xfId="0" applyFill="1" applyBorder="1" applyAlignment="1">
      <alignment horizontal="center"/>
    </xf>
    <xf numFmtId="1" fontId="1" fillId="2" borderId="0" xfId="0" applyNumberFormat="1" applyFont="1" applyFill="1"/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165" fontId="0" fillId="2" borderId="0" xfId="0" applyNumberFormat="1" applyFill="1"/>
    <xf numFmtId="10" fontId="0" fillId="4" borderId="0" xfId="0" applyNumberFormat="1" applyFill="1"/>
    <xf numFmtId="10" fontId="0" fillId="2" borderId="0" xfId="0" applyNumberFormat="1" applyFill="1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99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8F4B-7F3D-4305-9C0D-65C003925F03}">
  <dimension ref="A1:R22"/>
  <sheetViews>
    <sheetView tabSelected="1" workbookViewId="0">
      <selection sqref="A1:G5"/>
    </sheetView>
  </sheetViews>
  <sheetFormatPr defaultRowHeight="15" x14ac:dyDescent="0.25"/>
  <cols>
    <col min="1" max="1" width="8.42578125" customWidth="1"/>
    <col min="7" max="7" width="4.42578125" customWidth="1"/>
    <col min="14" max="14" width="10.140625" bestFit="1" customWidth="1"/>
    <col min="16" max="16" width="15" customWidth="1"/>
    <col min="17" max="17" width="15.28515625" customWidth="1"/>
    <col min="18" max="18" width="10.85546875" customWidth="1"/>
  </cols>
  <sheetData>
    <row r="1" spans="1:18" ht="15" customHeight="1" x14ac:dyDescent="0.25">
      <c r="A1" s="14" t="s">
        <v>20</v>
      </c>
      <c r="B1" s="14"/>
      <c r="C1" s="14"/>
      <c r="D1" s="14"/>
      <c r="E1" s="14"/>
      <c r="F1" s="14"/>
      <c r="G1" s="14"/>
      <c r="I1" s="15" t="s">
        <v>0</v>
      </c>
      <c r="J1" s="15" t="s">
        <v>3</v>
      </c>
      <c r="K1" s="15"/>
      <c r="L1" s="15" t="s">
        <v>4</v>
      </c>
      <c r="M1" s="15"/>
      <c r="N1" s="13" t="s">
        <v>5</v>
      </c>
      <c r="O1" s="13" t="s">
        <v>10</v>
      </c>
      <c r="P1" s="13" t="s">
        <v>6</v>
      </c>
      <c r="Q1" s="13" t="s">
        <v>11</v>
      </c>
    </row>
    <row r="2" spans="1:18" x14ac:dyDescent="0.25">
      <c r="A2" s="14"/>
      <c r="B2" s="14"/>
      <c r="C2" s="14"/>
      <c r="D2" s="14"/>
      <c r="E2" s="14"/>
      <c r="F2" s="14"/>
      <c r="G2" s="14"/>
      <c r="I2" s="15"/>
      <c r="J2" s="1" t="s">
        <v>1</v>
      </c>
      <c r="K2" s="1" t="s">
        <v>2</v>
      </c>
      <c r="L2" s="1" t="s">
        <v>1</v>
      </c>
      <c r="M2" s="1" t="s">
        <v>2</v>
      </c>
      <c r="N2" s="13"/>
      <c r="O2" s="13"/>
      <c r="P2" s="13"/>
      <c r="Q2" s="13"/>
    </row>
    <row r="3" spans="1:18" x14ac:dyDescent="0.25">
      <c r="A3" s="14"/>
      <c r="B3" s="14"/>
      <c r="C3" s="14"/>
      <c r="D3" s="14"/>
      <c r="E3" s="14"/>
      <c r="F3" s="14"/>
      <c r="G3" s="14"/>
      <c r="I3" s="1">
        <v>0</v>
      </c>
      <c r="J3" s="1">
        <v>0</v>
      </c>
      <c r="K3" s="1">
        <v>20000</v>
      </c>
      <c r="L3" s="1">
        <v>0</v>
      </c>
      <c r="M3" s="1">
        <v>50000</v>
      </c>
      <c r="N3" s="1">
        <f>+J3-K3</f>
        <v>-20000</v>
      </c>
      <c r="O3" s="1">
        <f>+L3-M3</f>
        <v>-50000</v>
      </c>
      <c r="P3" s="2">
        <f>+N3/(1+0.1)^I3</f>
        <v>-20000</v>
      </c>
      <c r="Q3" s="2">
        <f>+O3/(1+0.1)^I3</f>
        <v>-50000</v>
      </c>
    </row>
    <row r="4" spans="1:18" x14ac:dyDescent="0.25">
      <c r="A4" s="14"/>
      <c r="B4" s="14"/>
      <c r="C4" s="14"/>
      <c r="D4" s="14"/>
      <c r="E4" s="14"/>
      <c r="F4" s="14"/>
      <c r="G4" s="14"/>
      <c r="I4" s="1">
        <v>1</v>
      </c>
      <c r="J4" s="1">
        <v>10000</v>
      </c>
      <c r="K4" s="1">
        <v>3000</v>
      </c>
      <c r="L4" s="1">
        <v>22000</v>
      </c>
      <c r="M4" s="1">
        <v>7000</v>
      </c>
      <c r="N4" s="1">
        <f t="shared" ref="N4:N12" si="0">+J4-K4</f>
        <v>7000</v>
      </c>
      <c r="O4" s="1">
        <f t="shared" ref="O4:O13" si="1">+L4-M4</f>
        <v>15000</v>
      </c>
      <c r="P4" s="2">
        <f>+N4/(1+0.1)^I4</f>
        <v>6363.6363636363631</v>
      </c>
      <c r="Q4" s="2">
        <f>+O4/(1+0.1)^I4</f>
        <v>13636.363636363636</v>
      </c>
    </row>
    <row r="5" spans="1:18" x14ac:dyDescent="0.25">
      <c r="A5" s="14"/>
      <c r="B5" s="14"/>
      <c r="C5" s="14"/>
      <c r="D5" s="14"/>
      <c r="E5" s="14"/>
      <c r="F5" s="14"/>
      <c r="G5" s="14"/>
      <c r="I5" s="1">
        <v>2</v>
      </c>
      <c r="J5" s="1">
        <v>10000</v>
      </c>
      <c r="K5" s="1">
        <v>3200</v>
      </c>
      <c r="L5" s="1">
        <v>22000</v>
      </c>
      <c r="M5" s="1">
        <v>7000</v>
      </c>
      <c r="N5" s="1">
        <f t="shared" si="0"/>
        <v>6800</v>
      </c>
      <c r="O5" s="1">
        <f t="shared" si="1"/>
        <v>15000</v>
      </c>
      <c r="P5" s="2">
        <f>+N5/(1+0.1)^I5</f>
        <v>5619.8347107438012</v>
      </c>
      <c r="Q5" s="2">
        <f>+O5/(1+0.1)^I5</f>
        <v>12396.694214876032</v>
      </c>
    </row>
    <row r="6" spans="1:18" x14ac:dyDescent="0.25">
      <c r="A6" s="18" t="s">
        <v>0</v>
      </c>
      <c r="B6" s="18" t="s">
        <v>3</v>
      </c>
      <c r="C6" s="18"/>
      <c r="D6" s="18" t="s">
        <v>4</v>
      </c>
      <c r="E6" s="18"/>
      <c r="F6" s="16"/>
      <c r="G6" s="17"/>
      <c r="I6" s="1">
        <v>3</v>
      </c>
      <c r="J6" s="1">
        <v>10000</v>
      </c>
      <c r="K6" s="1">
        <v>3500</v>
      </c>
      <c r="L6" s="1">
        <v>20000</v>
      </c>
      <c r="M6" s="1">
        <v>8000</v>
      </c>
      <c r="N6" s="1">
        <f t="shared" si="0"/>
        <v>6500</v>
      </c>
      <c r="O6" s="1">
        <f t="shared" si="1"/>
        <v>12000</v>
      </c>
      <c r="P6" s="2">
        <f>+N6/(1+0.1)^I6</f>
        <v>4883.5462058602543</v>
      </c>
      <c r="Q6" s="2">
        <f t="shared" ref="Q6:Q12" si="2">+O6/(1+0.1)^I6</f>
        <v>9015.77761081893</v>
      </c>
    </row>
    <row r="7" spans="1:18" x14ac:dyDescent="0.25">
      <c r="A7" s="18"/>
      <c r="B7" s="8" t="s">
        <v>1</v>
      </c>
      <c r="C7" s="8" t="s">
        <v>2</v>
      </c>
      <c r="D7" s="8" t="s">
        <v>1</v>
      </c>
      <c r="E7" s="8" t="s">
        <v>2</v>
      </c>
      <c r="F7" s="16"/>
      <c r="G7" s="17"/>
      <c r="I7" s="1">
        <v>4</v>
      </c>
      <c r="J7" s="1">
        <v>9500</v>
      </c>
      <c r="K7" s="1">
        <v>3900</v>
      </c>
      <c r="L7" s="1">
        <v>20000</v>
      </c>
      <c r="M7" s="1">
        <v>8000</v>
      </c>
      <c r="N7" s="1">
        <f t="shared" si="0"/>
        <v>5600</v>
      </c>
      <c r="O7" s="1">
        <f t="shared" si="1"/>
        <v>12000</v>
      </c>
      <c r="P7" s="2">
        <f t="shared" ref="P7:P12" si="3">+N7/(1+0.1)^I7</f>
        <v>3824.875350044395</v>
      </c>
      <c r="Q7" s="2">
        <f t="shared" si="2"/>
        <v>8196.1614643808462</v>
      </c>
    </row>
    <row r="8" spans="1:18" x14ac:dyDescent="0.25">
      <c r="A8" s="5">
        <v>1</v>
      </c>
      <c r="B8" s="5">
        <v>10000</v>
      </c>
      <c r="C8" s="5">
        <v>3000</v>
      </c>
      <c r="D8" s="5">
        <v>22000</v>
      </c>
      <c r="E8" s="5">
        <v>7000</v>
      </c>
      <c r="F8" s="16"/>
      <c r="G8" s="17"/>
      <c r="I8" s="1">
        <v>5</v>
      </c>
      <c r="J8" s="1">
        <v>9500</v>
      </c>
      <c r="K8" s="1">
        <v>4400</v>
      </c>
      <c r="L8" s="1">
        <v>18000</v>
      </c>
      <c r="M8" s="1">
        <v>9000</v>
      </c>
      <c r="N8" s="1">
        <f t="shared" si="0"/>
        <v>5100</v>
      </c>
      <c r="O8" s="1">
        <f t="shared" si="1"/>
        <v>9000</v>
      </c>
      <c r="P8" s="2">
        <f t="shared" si="3"/>
        <v>3166.6987476016902</v>
      </c>
      <c r="Q8" s="2">
        <f t="shared" si="2"/>
        <v>5588.2919075323944</v>
      </c>
    </row>
    <row r="9" spans="1:18" x14ac:dyDescent="0.25">
      <c r="A9" s="5">
        <v>2</v>
      </c>
      <c r="B9" s="5">
        <v>10000</v>
      </c>
      <c r="C9" s="5">
        <v>3200</v>
      </c>
      <c r="D9" s="5">
        <v>22000</v>
      </c>
      <c r="E9" s="5">
        <v>7000</v>
      </c>
      <c r="F9" s="16"/>
      <c r="G9" s="17"/>
      <c r="I9" s="1">
        <v>6</v>
      </c>
      <c r="J9" s="1">
        <v>9500</v>
      </c>
      <c r="K9" s="1">
        <v>5000</v>
      </c>
      <c r="L9" s="1">
        <v>18000</v>
      </c>
      <c r="M9" s="1">
        <v>9000</v>
      </c>
      <c r="N9" s="1">
        <f t="shared" si="0"/>
        <v>4500</v>
      </c>
      <c r="O9" s="1">
        <f t="shared" si="1"/>
        <v>9000</v>
      </c>
      <c r="P9" s="2">
        <f t="shared" si="3"/>
        <v>2540.1326852419975</v>
      </c>
      <c r="Q9" s="2">
        <f t="shared" si="2"/>
        <v>5080.265370483995</v>
      </c>
    </row>
    <row r="10" spans="1:18" x14ac:dyDescent="0.25">
      <c r="A10" s="5">
        <v>3</v>
      </c>
      <c r="B10" s="5">
        <v>10000</v>
      </c>
      <c r="C10" s="5">
        <v>3500</v>
      </c>
      <c r="D10" s="5">
        <v>20000</v>
      </c>
      <c r="E10" s="5">
        <v>8000</v>
      </c>
      <c r="F10" s="16"/>
      <c r="G10" s="17"/>
      <c r="I10" s="1">
        <v>7</v>
      </c>
      <c r="J10" s="1">
        <v>9000</v>
      </c>
      <c r="K10" s="1">
        <v>5700</v>
      </c>
      <c r="L10" s="1">
        <v>16000</v>
      </c>
      <c r="M10" s="1">
        <v>10000</v>
      </c>
      <c r="N10" s="1">
        <f t="shared" si="0"/>
        <v>3300</v>
      </c>
      <c r="O10" s="1">
        <f t="shared" si="1"/>
        <v>6000</v>
      </c>
      <c r="P10" s="2">
        <f t="shared" si="3"/>
        <v>1693.4217901613313</v>
      </c>
      <c r="Q10" s="2">
        <f t="shared" si="2"/>
        <v>3078.9487093842386</v>
      </c>
    </row>
    <row r="11" spans="1:18" x14ac:dyDescent="0.25">
      <c r="A11" s="5">
        <v>4</v>
      </c>
      <c r="B11" s="5">
        <v>9500</v>
      </c>
      <c r="C11" s="5">
        <v>3900</v>
      </c>
      <c r="D11" s="5">
        <v>20000</v>
      </c>
      <c r="E11" s="5">
        <v>8000</v>
      </c>
      <c r="F11" s="16"/>
      <c r="G11" s="17"/>
      <c r="I11" s="1">
        <v>8</v>
      </c>
      <c r="J11" s="1">
        <v>9000</v>
      </c>
      <c r="K11" s="1">
        <v>6500</v>
      </c>
      <c r="L11" s="1">
        <v>16000</v>
      </c>
      <c r="M11" s="1">
        <v>10000</v>
      </c>
      <c r="N11" s="1">
        <f t="shared" si="0"/>
        <v>2500</v>
      </c>
      <c r="O11" s="1">
        <f t="shared" si="1"/>
        <v>6000</v>
      </c>
      <c r="P11" s="2">
        <f t="shared" si="3"/>
        <v>1166.2684505243328</v>
      </c>
      <c r="Q11" s="2">
        <f t="shared" si="2"/>
        <v>2799.0442812583992</v>
      </c>
    </row>
    <row r="12" spans="1:18" x14ac:dyDescent="0.25">
      <c r="A12" s="5">
        <v>5</v>
      </c>
      <c r="B12" s="5">
        <v>9500</v>
      </c>
      <c r="C12" s="5">
        <v>4400</v>
      </c>
      <c r="D12" s="5">
        <v>18000</v>
      </c>
      <c r="E12" s="5">
        <v>9000</v>
      </c>
      <c r="F12" s="16"/>
      <c r="G12" s="17"/>
      <c r="I12" s="1">
        <v>9</v>
      </c>
      <c r="J12" s="1">
        <v>9000</v>
      </c>
      <c r="K12" s="1">
        <v>7400</v>
      </c>
      <c r="L12" s="1">
        <v>14000</v>
      </c>
      <c r="M12" s="1">
        <v>11000</v>
      </c>
      <c r="N12" s="1">
        <f t="shared" si="0"/>
        <v>1600</v>
      </c>
      <c r="O12" s="1">
        <f t="shared" si="1"/>
        <v>3000</v>
      </c>
      <c r="P12" s="2">
        <f t="shared" si="3"/>
        <v>678.55618939597548</v>
      </c>
      <c r="Q12" s="2">
        <f t="shared" si="2"/>
        <v>1272.2928551174539</v>
      </c>
    </row>
    <row r="13" spans="1:18" x14ac:dyDescent="0.25">
      <c r="A13" s="5">
        <v>6</v>
      </c>
      <c r="B13" s="5">
        <v>9500</v>
      </c>
      <c r="C13" s="5">
        <v>5000</v>
      </c>
      <c r="D13" s="5">
        <v>18000</v>
      </c>
      <c r="E13" s="5">
        <v>9000</v>
      </c>
      <c r="F13" s="16"/>
      <c r="G13" s="17"/>
      <c r="I13" s="1">
        <v>10</v>
      </c>
      <c r="J13" s="1">
        <v>8500</v>
      </c>
      <c r="K13" s="1">
        <v>8400</v>
      </c>
      <c r="L13" s="1">
        <v>14000</v>
      </c>
      <c r="M13" s="1">
        <v>11000</v>
      </c>
      <c r="N13" s="1">
        <f>+J13-K13</f>
        <v>100</v>
      </c>
      <c r="O13" s="1">
        <f t="shared" si="1"/>
        <v>3000</v>
      </c>
      <c r="P13" s="2">
        <f>+N13/(1+0.1)^I13</f>
        <v>38.554328942953148</v>
      </c>
      <c r="Q13" s="2">
        <f>+O13/(1+0.1)^I13</f>
        <v>1156.6298682885945</v>
      </c>
    </row>
    <row r="14" spans="1:18" x14ac:dyDescent="0.25">
      <c r="A14" s="5">
        <v>7</v>
      </c>
      <c r="B14" s="5">
        <v>9000</v>
      </c>
      <c r="C14" s="5">
        <v>5700</v>
      </c>
      <c r="D14" s="5">
        <v>16000</v>
      </c>
      <c r="E14" s="5">
        <v>10000</v>
      </c>
      <c r="F14" s="16"/>
      <c r="G14" s="17"/>
      <c r="O14" s="3" t="s">
        <v>7</v>
      </c>
      <c r="P14" s="6">
        <f>+SUM(P3:P13)</f>
        <v>9975.5248221530946</v>
      </c>
      <c r="Q14" s="6">
        <f>+SUM(Q3:Q13)</f>
        <v>12220.469918504514</v>
      </c>
    </row>
    <row r="15" spans="1:18" x14ac:dyDescent="0.25">
      <c r="A15" s="5">
        <v>8</v>
      </c>
      <c r="B15" s="5">
        <v>9000</v>
      </c>
      <c r="C15" s="5">
        <v>6500</v>
      </c>
      <c r="D15" s="5">
        <v>16000</v>
      </c>
      <c r="E15" s="5">
        <v>10000</v>
      </c>
      <c r="F15" s="16"/>
      <c r="G15" s="17"/>
      <c r="N15" s="7"/>
      <c r="P15" s="7"/>
    </row>
    <row r="16" spans="1:18" x14ac:dyDescent="0.25">
      <c r="A16" s="5">
        <v>9</v>
      </c>
      <c r="B16" s="5">
        <v>9000</v>
      </c>
      <c r="C16" s="5">
        <v>7400</v>
      </c>
      <c r="D16" s="5">
        <v>14000</v>
      </c>
      <c r="E16" s="5">
        <v>11000</v>
      </c>
      <c r="F16" s="16"/>
      <c r="G16" s="17"/>
      <c r="O16" s="4" t="s">
        <v>8</v>
      </c>
      <c r="P16" s="4"/>
      <c r="Q16" s="4"/>
      <c r="R16" s="4"/>
    </row>
    <row r="17" spans="1:18" x14ac:dyDescent="0.25">
      <c r="A17" s="5">
        <v>10</v>
      </c>
      <c r="B17" s="5">
        <v>8500</v>
      </c>
      <c r="C17" s="5">
        <v>8400</v>
      </c>
      <c r="D17" s="5">
        <v>14000</v>
      </c>
      <c r="E17" s="5">
        <v>11000</v>
      </c>
      <c r="F17" s="16"/>
      <c r="G17" s="17"/>
      <c r="O17" s="4" t="s">
        <v>9</v>
      </c>
      <c r="P17" s="4"/>
      <c r="Q17" s="4"/>
      <c r="R17" s="4"/>
    </row>
    <row r="18" spans="1:18" ht="15" customHeight="1" x14ac:dyDescent="0.25">
      <c r="A18" s="14" t="s">
        <v>13</v>
      </c>
      <c r="B18" s="14"/>
      <c r="C18" s="14"/>
      <c r="D18" s="14"/>
      <c r="E18" s="14"/>
      <c r="F18" s="14"/>
      <c r="G18" s="14"/>
      <c r="O18" s="4" t="s">
        <v>12</v>
      </c>
      <c r="P18" s="4"/>
      <c r="Q18" s="4"/>
      <c r="R18" s="4"/>
    </row>
    <row r="19" spans="1:18" x14ac:dyDescent="0.25">
      <c r="A19" s="14"/>
      <c r="B19" s="14"/>
      <c r="C19" s="14"/>
      <c r="D19" s="14"/>
      <c r="E19" s="14"/>
      <c r="F19" s="14"/>
      <c r="G19" s="14"/>
    </row>
    <row r="20" spans="1:18" x14ac:dyDescent="0.25">
      <c r="A20" s="14"/>
      <c r="B20" s="14"/>
      <c r="C20" s="14"/>
      <c r="D20" s="14"/>
      <c r="E20" s="14"/>
      <c r="F20" s="14"/>
      <c r="G20" s="14"/>
    </row>
    <row r="21" spans="1:18" x14ac:dyDescent="0.25">
      <c r="A21" s="14"/>
      <c r="B21" s="14"/>
      <c r="C21" s="14"/>
      <c r="D21" s="14"/>
      <c r="E21" s="14"/>
      <c r="F21" s="14"/>
      <c r="G21" s="14"/>
    </row>
    <row r="22" spans="1:18" x14ac:dyDescent="0.25">
      <c r="A22" s="14"/>
      <c r="B22" s="14"/>
      <c r="C22" s="14"/>
      <c r="D22" s="14"/>
      <c r="E22" s="14"/>
      <c r="F22" s="14"/>
      <c r="G22" s="14"/>
    </row>
  </sheetData>
  <mergeCells count="13">
    <mergeCell ref="Q1:Q2"/>
    <mergeCell ref="A18:G22"/>
    <mergeCell ref="I1:I2"/>
    <mergeCell ref="J1:K1"/>
    <mergeCell ref="L1:M1"/>
    <mergeCell ref="N1:N2"/>
    <mergeCell ref="O1:O2"/>
    <mergeCell ref="P1:P2"/>
    <mergeCell ref="F6:G17"/>
    <mergeCell ref="A1:G5"/>
    <mergeCell ref="A6:A7"/>
    <mergeCell ref="B6:C6"/>
    <mergeCell ref="D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470A-4C8B-47DD-A453-DC94D0D962DE}">
  <dimension ref="A1:O41"/>
  <sheetViews>
    <sheetView zoomScaleNormal="100" workbookViewId="0">
      <selection activeCell="M11" sqref="M11"/>
    </sheetView>
  </sheetViews>
  <sheetFormatPr defaultRowHeight="15" x14ac:dyDescent="0.25"/>
  <cols>
    <col min="1" max="1" width="8.42578125" customWidth="1"/>
    <col min="7" max="7" width="8.7109375" customWidth="1"/>
    <col min="11" max="11" width="10.140625" bestFit="1" customWidth="1"/>
    <col min="15" max="15" width="15.42578125" bestFit="1" customWidth="1"/>
  </cols>
  <sheetData>
    <row r="1" spans="1:15" x14ac:dyDescent="0.25">
      <c r="A1" s="14" t="s">
        <v>15</v>
      </c>
      <c r="B1" s="14"/>
      <c r="C1" s="14"/>
      <c r="D1" s="14"/>
      <c r="E1" s="14"/>
      <c r="F1" s="14"/>
      <c r="G1" s="14"/>
    </row>
    <row r="2" spans="1:15" x14ac:dyDescent="0.25">
      <c r="A2" s="14"/>
      <c r="B2" s="14"/>
      <c r="C2" s="14"/>
      <c r="D2" s="14"/>
      <c r="E2" s="14"/>
      <c r="F2" s="14"/>
      <c r="G2" s="14"/>
      <c r="J2" s="1" t="s">
        <v>0</v>
      </c>
      <c r="K2" s="1" t="s">
        <v>16</v>
      </c>
      <c r="L2" s="1" t="s">
        <v>17</v>
      </c>
      <c r="M2" s="1" t="s">
        <v>18</v>
      </c>
    </row>
    <row r="3" spans="1:15" x14ac:dyDescent="0.25">
      <c r="A3" s="14"/>
      <c r="B3" s="14"/>
      <c r="C3" s="14"/>
      <c r="D3" s="14"/>
      <c r="E3" s="14"/>
      <c r="F3" s="14"/>
      <c r="G3" s="14"/>
      <c r="J3" s="1">
        <v>0</v>
      </c>
      <c r="K3" s="1">
        <v>-100000</v>
      </c>
      <c r="L3" s="1">
        <v>-150000</v>
      </c>
      <c r="M3" s="1">
        <v>-130000</v>
      </c>
      <c r="O3" s="2"/>
    </row>
    <row r="4" spans="1:15" x14ac:dyDescent="0.25">
      <c r="A4" s="14"/>
      <c r="B4" s="14"/>
      <c r="C4" s="14"/>
      <c r="D4" s="14"/>
      <c r="E4" s="14"/>
      <c r="F4" s="14"/>
      <c r="G4" s="14"/>
      <c r="J4" s="1">
        <v>1</v>
      </c>
      <c r="K4" s="1">
        <v>10000</v>
      </c>
      <c r="L4" s="1">
        <v>15000</v>
      </c>
      <c r="M4" s="1">
        <v>14000</v>
      </c>
      <c r="O4" s="2"/>
    </row>
    <row r="5" spans="1:15" x14ac:dyDescent="0.25">
      <c r="A5" s="19"/>
      <c r="B5" s="19"/>
      <c r="C5" s="19"/>
      <c r="D5" s="19"/>
      <c r="E5" s="14"/>
      <c r="F5" s="14"/>
      <c r="G5" s="14"/>
      <c r="J5" s="1">
        <v>2</v>
      </c>
      <c r="K5" s="1">
        <v>15000</v>
      </c>
      <c r="L5" s="1">
        <v>20000</v>
      </c>
      <c r="M5" s="1">
        <v>21000</v>
      </c>
      <c r="O5" s="2"/>
    </row>
    <row r="6" spans="1:15" ht="15.75" customHeight="1" x14ac:dyDescent="0.25">
      <c r="A6" s="8" t="s">
        <v>0</v>
      </c>
      <c r="B6" s="8" t="s">
        <v>16</v>
      </c>
      <c r="C6" s="8" t="s">
        <v>17</v>
      </c>
      <c r="D6" s="8" t="s">
        <v>18</v>
      </c>
      <c r="E6" s="16"/>
      <c r="F6" s="17"/>
      <c r="G6" s="17"/>
      <c r="J6" s="1">
        <v>3</v>
      </c>
      <c r="K6" s="1">
        <v>25000</v>
      </c>
      <c r="L6" s="1">
        <v>30000</v>
      </c>
      <c r="M6" s="1">
        <v>30000</v>
      </c>
      <c r="O6" s="2"/>
    </row>
    <row r="7" spans="1:15" ht="15" customHeight="1" x14ac:dyDescent="0.25">
      <c r="A7" s="5">
        <v>1</v>
      </c>
      <c r="B7" s="5">
        <v>10000</v>
      </c>
      <c r="C7" s="5">
        <v>15000</v>
      </c>
      <c r="D7" s="5">
        <v>14000</v>
      </c>
      <c r="E7" s="16"/>
      <c r="F7" s="17"/>
      <c r="G7" s="17"/>
      <c r="J7" s="1">
        <v>4</v>
      </c>
      <c r="K7" s="1">
        <v>30000</v>
      </c>
      <c r="L7" s="1">
        <v>35000</v>
      </c>
      <c r="M7" s="1">
        <v>35000</v>
      </c>
      <c r="O7" s="2"/>
    </row>
    <row r="8" spans="1:15" x14ac:dyDescent="0.25">
      <c r="A8" s="5">
        <v>2</v>
      </c>
      <c r="B8" s="5">
        <v>15000</v>
      </c>
      <c r="C8" s="5">
        <v>20000</v>
      </c>
      <c r="D8" s="5">
        <v>21000</v>
      </c>
      <c r="E8" s="16"/>
      <c r="F8" s="17"/>
      <c r="G8" s="17"/>
      <c r="J8" s="1">
        <v>5</v>
      </c>
      <c r="K8" s="1">
        <v>35000</v>
      </c>
      <c r="L8" s="1">
        <v>40000</v>
      </c>
      <c r="M8" s="1">
        <v>44000</v>
      </c>
      <c r="O8" s="2"/>
    </row>
    <row r="9" spans="1:15" ht="15" customHeight="1" x14ac:dyDescent="0.25">
      <c r="A9" s="5">
        <v>3</v>
      </c>
      <c r="B9" s="5">
        <v>25000</v>
      </c>
      <c r="C9" s="5">
        <v>30000</v>
      </c>
      <c r="D9" s="5">
        <v>30000</v>
      </c>
      <c r="E9" s="16"/>
      <c r="F9" s="17"/>
      <c r="G9" s="17"/>
      <c r="J9" s="1">
        <v>6</v>
      </c>
      <c r="K9" s="1">
        <v>40000</v>
      </c>
      <c r="L9" s="1">
        <v>45000</v>
      </c>
      <c r="M9" s="1">
        <v>50000</v>
      </c>
      <c r="O9" s="2"/>
    </row>
    <row r="10" spans="1:15" x14ac:dyDescent="0.25">
      <c r="A10" s="5">
        <v>4</v>
      </c>
      <c r="B10" s="5">
        <v>30000</v>
      </c>
      <c r="C10" s="5">
        <v>35000</v>
      </c>
      <c r="D10" s="5">
        <v>35000</v>
      </c>
      <c r="E10" s="16"/>
      <c r="F10" s="17"/>
      <c r="G10" s="17"/>
      <c r="J10" s="1">
        <v>7</v>
      </c>
      <c r="K10" s="1">
        <v>45000</v>
      </c>
      <c r="L10" s="1">
        <v>50000</v>
      </c>
      <c r="M10" s="1">
        <v>60000</v>
      </c>
      <c r="O10" s="2"/>
    </row>
    <row r="11" spans="1:15" x14ac:dyDescent="0.25">
      <c r="A11" s="5">
        <v>5</v>
      </c>
      <c r="B11" s="5">
        <v>35000</v>
      </c>
      <c r="C11" s="5">
        <v>40000</v>
      </c>
      <c r="D11" s="5">
        <v>44000</v>
      </c>
      <c r="E11" s="16"/>
      <c r="F11" s="17"/>
      <c r="G11" s="17"/>
      <c r="J11" s="12" t="s">
        <v>19</v>
      </c>
      <c r="K11" s="9">
        <f>+IRR(K3:K10,20%)</f>
        <v>0.16362480442359106</v>
      </c>
      <c r="L11" s="10">
        <f>+IRR(L3:L10,5%)</f>
        <v>0.10418756998305301</v>
      </c>
      <c r="M11" s="11">
        <f>+IRR(M3:M10,5%)</f>
        <v>0.15776784423790469</v>
      </c>
      <c r="O11" s="2"/>
    </row>
    <row r="12" spans="1:15" ht="15" customHeight="1" x14ac:dyDescent="0.25">
      <c r="A12" s="5">
        <v>6</v>
      </c>
      <c r="B12" s="5">
        <v>40000</v>
      </c>
      <c r="C12" s="5">
        <v>45000</v>
      </c>
      <c r="D12" s="5">
        <v>50000</v>
      </c>
      <c r="E12" s="16"/>
      <c r="F12" s="17"/>
      <c r="G12" s="17"/>
    </row>
    <row r="13" spans="1:15" ht="15" customHeight="1" x14ac:dyDescent="0.25">
      <c r="A13" s="5">
        <v>7</v>
      </c>
      <c r="B13" s="5">
        <v>45000</v>
      </c>
      <c r="C13" s="5">
        <v>50000</v>
      </c>
      <c r="D13" s="5">
        <v>60000</v>
      </c>
      <c r="E13" s="16"/>
      <c r="F13" s="17"/>
      <c r="G13" s="17"/>
    </row>
    <row r="14" spans="1:15" x14ac:dyDescent="0.25">
      <c r="A14" s="20" t="s">
        <v>14</v>
      </c>
      <c r="B14" s="20"/>
      <c r="C14" s="20"/>
      <c r="D14" s="20"/>
      <c r="E14" s="14"/>
      <c r="F14" s="14"/>
      <c r="G14" s="14"/>
    </row>
    <row r="15" spans="1:15" ht="15" customHeight="1" x14ac:dyDescent="0.25">
      <c r="A15" s="14"/>
      <c r="B15" s="14"/>
      <c r="C15" s="14"/>
      <c r="D15" s="14"/>
      <c r="E15" s="14"/>
      <c r="F15" s="14"/>
      <c r="G15" s="14"/>
    </row>
    <row r="16" spans="1:15" x14ac:dyDescent="0.25">
      <c r="A16" s="14"/>
      <c r="B16" s="14"/>
      <c r="C16" s="14"/>
      <c r="D16" s="14"/>
      <c r="E16" s="14"/>
      <c r="F16" s="14"/>
      <c r="G16" s="14"/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ht="15" customHeight="1" x14ac:dyDescent="0.25"/>
    <row r="20" spans="1:7" ht="15" customHeight="1" x14ac:dyDescent="0.25"/>
    <row r="41" ht="15" customHeight="1" x14ac:dyDescent="0.25"/>
  </sheetData>
  <mergeCells count="3">
    <mergeCell ref="A1:G5"/>
    <mergeCell ref="A14:G17"/>
    <mergeCell ref="E6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Нето садашња вредност</vt:lpstr>
      <vt:lpstr>Интерна стопа приноса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Miljkovic</dc:creator>
  <cp:lastModifiedBy>Marko</cp:lastModifiedBy>
  <dcterms:created xsi:type="dcterms:W3CDTF">2020-11-05T15:17:51Z</dcterms:created>
  <dcterms:modified xsi:type="dcterms:W3CDTF">2025-06-19T16:36:32Z</dcterms:modified>
</cp:coreProperties>
</file>