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230" activeTab="1"/>
  </bookViews>
  <sheets>
    <sheet name="prvimodel_ulaznipodaci" sheetId="1" r:id="rId1"/>
    <sheet name="fja cil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<sst xmlns="http://schemas.openxmlformats.org/spreadsheetml/2006/main" count="411" uniqueCount="157">
  <si>
    <t>2,1</t>
  </si>
  <si>
    <t>2,4</t>
  </si>
  <si>
    <t>1,3</t>
  </si>
  <si>
    <t>3,6</t>
  </si>
  <si>
    <t>2,5</t>
  </si>
  <si>
    <t>3,5</t>
  </si>
  <si>
    <t>4,5</t>
  </si>
  <si>
    <t>4,6</t>
  </si>
  <si>
    <t>izvor</t>
  </si>
  <si>
    <t>destinacija</t>
  </si>
  <si>
    <t>5,6</t>
  </si>
  <si>
    <t>ruta1</t>
  </si>
  <si>
    <t>ruta2</t>
  </si>
  <si>
    <t>ruta3</t>
  </si>
  <si>
    <t>ruta4</t>
  </si>
  <si>
    <t>ruta5</t>
  </si>
  <si>
    <t>ruta6</t>
  </si>
  <si>
    <t>ruta7</t>
  </si>
  <si>
    <t>ruta8</t>
  </si>
  <si>
    <t>ruta9</t>
  </si>
  <si>
    <t>ruta10</t>
  </si>
  <si>
    <t>ruta11</t>
  </si>
  <si>
    <t>ruta12</t>
  </si>
  <si>
    <t>2,3</t>
  </si>
  <si>
    <t>5,4</t>
  </si>
  <si>
    <t>5,3</t>
  </si>
  <si>
    <t>moguce rute</t>
  </si>
  <si>
    <t>T=5</t>
  </si>
  <si>
    <t>t=1</t>
  </si>
  <si>
    <t>t=2</t>
  </si>
  <si>
    <t>t=3</t>
  </si>
  <si>
    <t>t=4</t>
  </si>
  <si>
    <t>t=5</t>
  </si>
  <si>
    <t>duzina rute</t>
  </si>
  <si>
    <t>ruta</t>
  </si>
  <si>
    <t>C2_6</t>
  </si>
  <si>
    <t>X2_6_1</t>
  </si>
  <si>
    <t>X2_6_2</t>
  </si>
  <si>
    <t>X2_6_3</t>
  </si>
  <si>
    <t>X2_6_4</t>
  </si>
  <si>
    <t>X2_6_5</t>
  </si>
  <si>
    <t>X2_1_1</t>
  </si>
  <si>
    <t>X2_1_2</t>
  </si>
  <si>
    <t>X2_1_3</t>
  </si>
  <si>
    <t>X1_3_1</t>
  </si>
  <si>
    <t>X2_3_1</t>
  </si>
  <si>
    <t>X2_4_1</t>
  </si>
  <si>
    <t>X3_5_1</t>
  </si>
  <si>
    <t>X3_6_1</t>
  </si>
  <si>
    <t>X4_5_1</t>
  </si>
  <si>
    <t>X4_6_1</t>
  </si>
  <si>
    <t>X5_6_1</t>
  </si>
  <si>
    <t>X1_3_2</t>
  </si>
  <si>
    <t>X1_3_3</t>
  </si>
  <si>
    <t>X2_3_2</t>
  </si>
  <si>
    <t>X2_3_3</t>
  </si>
  <si>
    <t>X2_4_2</t>
  </si>
  <si>
    <t>X2_4_3</t>
  </si>
  <si>
    <t>X3_5_2</t>
  </si>
  <si>
    <t>X3_6_2</t>
  </si>
  <si>
    <t>X4_5_2</t>
  </si>
  <si>
    <t>X4_6_2</t>
  </si>
  <si>
    <t>X5_6_2</t>
  </si>
  <si>
    <t>X3_5_3</t>
  </si>
  <si>
    <t>X3_6_3</t>
  </si>
  <si>
    <t>X4_5_3</t>
  </si>
  <si>
    <t>X4_6_3</t>
  </si>
  <si>
    <t>X5_6_3</t>
  </si>
  <si>
    <t>X1_3</t>
  </si>
  <si>
    <t>X2_3</t>
  </si>
  <si>
    <t>X2_4</t>
  </si>
  <si>
    <t>X3_5</t>
  </si>
  <si>
    <t>X3_6</t>
  </si>
  <si>
    <t>X4_5</t>
  </si>
  <si>
    <t>X4_6</t>
  </si>
  <si>
    <t>X5_6</t>
  </si>
  <si>
    <t>X2_1</t>
  </si>
  <si>
    <t>Link</t>
  </si>
  <si>
    <t>Zona</t>
  </si>
  <si>
    <t>Z1</t>
  </si>
  <si>
    <t>Z2</t>
  </si>
  <si>
    <t>Z3</t>
  </si>
  <si>
    <t>C(i,j)</t>
  </si>
  <si>
    <t>l=10</t>
  </si>
  <si>
    <t>3 PUTOVANJA (T=3)</t>
  </si>
  <si>
    <t>Z1-Z2</t>
  </si>
  <si>
    <t>Z1-Z3</t>
  </si>
  <si>
    <t>Z2-Z1</t>
  </si>
  <si>
    <t>Z3-Z1</t>
  </si>
  <si>
    <t>Z2-Z3</t>
  </si>
  <si>
    <t>Z3-Z2</t>
  </si>
  <si>
    <t>+X1_3_1 &gt;= 0;</t>
  </si>
  <si>
    <t>+X2_1_1 &gt;= 0;</t>
  </si>
  <si>
    <t>+X2_3_1 &gt;= 0;</t>
  </si>
  <si>
    <t>+X2_4_1 &gt;= 0;</t>
  </si>
  <si>
    <t>+X3_5_1 &gt;= 0;</t>
  </si>
  <si>
    <t>+X3_6_1 &gt;= 0;</t>
  </si>
  <si>
    <t>+X4_5_1 &gt;= 0;</t>
  </si>
  <si>
    <t>+X4_6_1 &gt;= 0;</t>
  </si>
  <si>
    <t>+X5_6_1 &gt;= 0;</t>
  </si>
  <si>
    <t>+X1_3_2 &gt;= 0;</t>
  </si>
  <si>
    <t>+X2_1_2 &gt;= 0;</t>
  </si>
  <si>
    <t>+X2_3_2 &gt;= 0;</t>
  </si>
  <si>
    <t>+X2_4_2 &gt;= 0;</t>
  </si>
  <si>
    <t>+X3_5_2 &gt;= 0;</t>
  </si>
  <si>
    <t>+X3_6_2 &gt;= 0;</t>
  </si>
  <si>
    <t>+X4_5_2 &gt;= 0;</t>
  </si>
  <si>
    <t>+X4_6_2 &gt;= 0;</t>
  </si>
  <si>
    <t>+X5_6_2 &gt;= 0;</t>
  </si>
  <si>
    <t>+X1_3_3 &gt;= 0;</t>
  </si>
  <si>
    <t>+X2_1_3 &gt;= 0;</t>
  </si>
  <si>
    <t>+X2_3_3 &gt;= 0;</t>
  </si>
  <si>
    <t>+X2_4_3 &gt;= 0;</t>
  </si>
  <si>
    <t>+X3_5_3 &gt;= 0;</t>
  </si>
  <si>
    <t>+X3_6_3 &gt;= 0;</t>
  </si>
  <si>
    <t>+X4_5_3 &gt;= 0;</t>
  </si>
  <si>
    <t>+X4_6_3 &gt;= 0;</t>
  </si>
  <si>
    <t>+X5_6_3 &gt;= 0;</t>
  </si>
  <si>
    <t>X1_3_1 ,</t>
  </si>
  <si>
    <t>X2_1_1 ,</t>
  </si>
  <si>
    <t>X2_3_1 ,</t>
  </si>
  <si>
    <t>X2_4_1 ,</t>
  </si>
  <si>
    <t>X3_5_1 ,</t>
  </si>
  <si>
    <t>X3_6_1 ,</t>
  </si>
  <si>
    <t>X4_5_1 ,</t>
  </si>
  <si>
    <t>X4_6_1 ,</t>
  </si>
  <si>
    <t>X5_6_1 ,</t>
  </si>
  <si>
    <t>X1_3_2 ,</t>
  </si>
  <si>
    <t>X2_1_2 ,</t>
  </si>
  <si>
    <t>X2_3_2 ,</t>
  </si>
  <si>
    <t>X2_4_2 ,</t>
  </si>
  <si>
    <t>X3_5_2 ,</t>
  </si>
  <si>
    <t>X3_6_2 ,</t>
  </si>
  <si>
    <t>X4_5_2 ,</t>
  </si>
  <si>
    <t>X4_6_2 ,</t>
  </si>
  <si>
    <t>X5_6_2 ,</t>
  </si>
  <si>
    <t>X1_3_3 ,</t>
  </si>
  <si>
    <t>X2_1_3 ,</t>
  </si>
  <si>
    <t>X2_3_3 ,</t>
  </si>
  <si>
    <t>X2_4_3 ,</t>
  </si>
  <si>
    <t>X3_5_3 ,</t>
  </si>
  <si>
    <t>X3_6_3 ,</t>
  </si>
  <si>
    <t>X4_5_3 ,</t>
  </si>
  <si>
    <t>X4_6_3 ,</t>
  </si>
  <si>
    <t>X5_6_3 ,</t>
  </si>
  <si>
    <t>+X2_4_1-X4_5_1-X4_6_1=0;</t>
  </si>
  <si>
    <t>+X2_4_2-X4_5_2-X4_6_2=0;</t>
  </si>
  <si>
    <t>+X2_4_3-X4_5_3-X4_6_3=0;</t>
  </si>
  <si>
    <t>+X2_1_1 -X1_3_1=0;</t>
  </si>
  <si>
    <t>+X2_1_2 -X1_3_2=0;</t>
  </si>
  <si>
    <t>+X2_1_3 -X1_3_3=0;</t>
  </si>
  <si>
    <t>+X1_3_1+X2_3_1- X3_5_1-X3_6_1=0;</t>
  </si>
  <si>
    <t>+X1_3_2+X2_3_2- X3_5_2-X3_6_2=0;</t>
  </si>
  <si>
    <t>+X1_3_3+X2_3_3- X3_5_3-X3_6_3=0;</t>
  </si>
  <si>
    <t>+X3_5_1+X3_5_1 - X5_6_1=0;</t>
  </si>
  <si>
    <t>+X3_5_2+X3_5_2 - X5_6_2=0;</t>
  </si>
  <si>
    <t>+X3_5_3+X3_5_3 - X5_6_3=0;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</si>
</sst>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sz val="10"/>
      <name val="Verdan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2" fillId="4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5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6" borderId="0" xfId="0" applyFill="1" applyAlignment="1">
      <alignment/>
    </xf>
    <xf numFmtId="0" fontId="2" fillId="6" borderId="1" xfId="0" applyFont="1" applyFill="1" applyBorder="1" applyAlignment="1">
      <alignment/>
    </xf>
    <xf numFmtId="0" fontId="0" fillId="7" borderId="0" xfId="0" applyFill="1" applyAlignment="1">
      <alignment/>
    </xf>
    <xf numFmtId="0" fontId="2" fillId="7" borderId="1" xfId="0" applyFont="1" applyFill="1" applyBorder="1" applyAlignment="1">
      <alignment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/>
    </xf>
    <xf numFmtId="0" fontId="0" fillId="9" borderId="0" xfId="0" applyFill="1" applyAlignment="1">
      <alignment/>
    </xf>
    <xf numFmtId="0" fontId="2" fillId="9" borderId="1" xfId="0" applyFont="1" applyFill="1" applyBorder="1" applyAlignment="1">
      <alignment/>
    </xf>
    <xf numFmtId="0" fontId="2" fillId="10" borderId="1" xfId="0" applyFont="1" applyFill="1" applyBorder="1" applyAlignment="1">
      <alignment/>
    </xf>
    <xf numFmtId="0" fontId="0" fillId="1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19</xdr:row>
      <xdr:rowOff>114300</xdr:rowOff>
    </xdr:from>
    <xdr:to>
      <xdr:col>15</xdr:col>
      <xdr:colOff>285750</xdr:colOff>
      <xdr:row>23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190875"/>
          <a:ext cx="39338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219075</xdr:colOff>
      <xdr:row>16</xdr:row>
      <xdr:rowOff>85725</xdr:rowOff>
    </xdr:from>
    <xdr:to>
      <xdr:col>4</xdr:col>
      <xdr:colOff>381000</xdr:colOff>
      <xdr:row>21</xdr:row>
      <xdr:rowOff>95250</xdr:rowOff>
    </xdr:to>
    <xdr:sp>
      <xdr:nvSpPr>
        <xdr:cNvPr id="2" name="Rectangle 9"/>
        <xdr:cNvSpPr>
          <a:spLocks noChangeAspect="1"/>
        </xdr:cNvSpPr>
      </xdr:nvSpPr>
      <xdr:spPr>
        <a:xfrm rot="17630771">
          <a:off x="1438275" y="2676525"/>
          <a:ext cx="1381125" cy="819150"/>
        </a:xfrm>
        <a:prstGeom prst="rect">
          <a:avLst/>
        </a:prstGeom>
        <a:solidFill>
          <a:srgbClr val="FF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9</xdr:row>
      <xdr:rowOff>0</xdr:rowOff>
    </xdr:from>
    <xdr:to>
      <xdr:col>2</xdr:col>
      <xdr:colOff>495300</xdr:colOff>
      <xdr:row>19</xdr:row>
      <xdr:rowOff>9525</xdr:rowOff>
    </xdr:to>
    <xdr:sp>
      <xdr:nvSpPr>
        <xdr:cNvPr id="3" name="Arc 12"/>
        <xdr:cNvSpPr>
          <a:spLocks/>
        </xdr:cNvSpPr>
      </xdr:nvSpPr>
      <xdr:spPr>
        <a:xfrm rot="12186355">
          <a:off x="876300" y="1457325"/>
          <a:ext cx="838200" cy="1628775"/>
        </a:xfrm>
        <a:prstGeom prst="arc">
          <a:avLst>
            <a:gd name="adj1" fmla="val 27748504"/>
            <a:gd name="adj2" fmla="val -47171"/>
          </a:avLst>
        </a:prstGeom>
        <a:solidFill>
          <a:srgbClr val="FF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</xdr:row>
      <xdr:rowOff>66675</xdr:rowOff>
    </xdr:from>
    <xdr:to>
      <xdr:col>6</xdr:col>
      <xdr:colOff>57150</xdr:colOff>
      <xdr:row>24</xdr:row>
      <xdr:rowOff>76200</xdr:rowOff>
    </xdr:to>
    <xdr:sp>
      <xdr:nvSpPr>
        <xdr:cNvPr id="4" name="Arc 13"/>
        <xdr:cNvSpPr>
          <a:spLocks/>
        </xdr:cNvSpPr>
      </xdr:nvSpPr>
      <xdr:spPr>
        <a:xfrm rot="1320056">
          <a:off x="2876550" y="2333625"/>
          <a:ext cx="838200" cy="1628775"/>
        </a:xfrm>
        <a:prstGeom prst="arc">
          <a:avLst>
            <a:gd name="adj1" fmla="val 27748504"/>
            <a:gd name="adj2" fmla="val -47171"/>
          </a:avLst>
        </a:prstGeom>
        <a:solidFill>
          <a:srgbClr val="FF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142875</xdr:rowOff>
    </xdr:from>
    <xdr:to>
      <xdr:col>5</xdr:col>
      <xdr:colOff>85725</xdr:colOff>
      <xdr:row>16</xdr:row>
      <xdr:rowOff>152400</xdr:rowOff>
    </xdr:to>
    <xdr:sp>
      <xdr:nvSpPr>
        <xdr:cNvPr id="5" name="Rectangle 14"/>
        <xdr:cNvSpPr>
          <a:spLocks noChangeAspect="1"/>
        </xdr:cNvSpPr>
      </xdr:nvSpPr>
      <xdr:spPr>
        <a:xfrm rot="17630771">
          <a:off x="1781175" y="1924050"/>
          <a:ext cx="1352550" cy="819150"/>
        </a:xfrm>
        <a:prstGeom prst="rect">
          <a:avLst/>
        </a:prstGeom>
        <a:solidFill>
          <a:srgbClr val="FF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813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104775</xdr:rowOff>
    </xdr:from>
    <xdr:to>
      <xdr:col>5</xdr:col>
      <xdr:colOff>333375</xdr:colOff>
      <xdr:row>19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71725"/>
          <a:ext cx="40386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104775</xdr:colOff>
      <xdr:row>16</xdr:row>
      <xdr:rowOff>0</xdr:rowOff>
    </xdr:from>
    <xdr:to>
      <xdr:col>7</xdr:col>
      <xdr:colOff>609600</xdr:colOff>
      <xdr:row>19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2590800"/>
          <a:ext cx="21621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32</xdr:row>
      <xdr:rowOff>76200</xdr:rowOff>
    </xdr:from>
    <xdr:to>
      <xdr:col>5</xdr:col>
      <xdr:colOff>714375</xdr:colOff>
      <xdr:row>38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257800"/>
          <a:ext cx="42862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342900</xdr:colOff>
      <xdr:row>72</xdr:row>
      <xdr:rowOff>47625</xdr:rowOff>
    </xdr:from>
    <xdr:to>
      <xdr:col>3</xdr:col>
      <xdr:colOff>219075</xdr:colOff>
      <xdr:row>75</xdr:row>
      <xdr:rowOff>76200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11706225"/>
          <a:ext cx="13906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53</xdr:row>
      <xdr:rowOff>19050</xdr:rowOff>
    </xdr:from>
    <xdr:to>
      <xdr:col>3</xdr:col>
      <xdr:colOff>695325</xdr:colOff>
      <xdr:row>57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8601075"/>
          <a:ext cx="22574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C3:T37"/>
  <sheetViews>
    <sheetView workbookViewId="0" topLeftCell="A1">
      <selection activeCell="Q27" sqref="Q27"/>
    </sheetView>
  </sheetViews>
  <sheetFormatPr defaultColWidth="9.140625" defaultRowHeight="12.75"/>
  <cols>
    <col min="11" max="11" width="11.421875" style="0" customWidth="1"/>
    <col min="17" max="17" width="12.8515625" style="0" customWidth="1"/>
  </cols>
  <sheetData>
    <row r="3" spans="11:13" ht="12.75">
      <c r="K3" s="2" t="s">
        <v>8</v>
      </c>
      <c r="L3" s="1">
        <v>2</v>
      </c>
      <c r="M3" s="1"/>
    </row>
    <row r="4" spans="11:20" ht="12.75">
      <c r="K4" s="2" t="s">
        <v>9</v>
      </c>
      <c r="L4" s="1">
        <v>6</v>
      </c>
      <c r="M4" s="1"/>
      <c r="S4" t="s">
        <v>35</v>
      </c>
      <c r="T4" t="s">
        <v>36</v>
      </c>
    </row>
    <row r="5" ht="12.75">
      <c r="T5" t="s">
        <v>37</v>
      </c>
    </row>
    <row r="6" spans="11:20" ht="12.75">
      <c r="K6" s="2" t="s">
        <v>26</v>
      </c>
      <c r="Q6" s="2" t="s">
        <v>33</v>
      </c>
      <c r="T6" t="s">
        <v>38</v>
      </c>
    </row>
    <row r="7" spans="11:20" ht="12.75">
      <c r="K7" s="13" t="s">
        <v>11</v>
      </c>
      <c r="L7" t="s">
        <v>0</v>
      </c>
      <c r="M7" t="s">
        <v>2</v>
      </c>
      <c r="N7" t="s">
        <v>3</v>
      </c>
      <c r="Q7" s="3">
        <v>75</v>
      </c>
      <c r="T7" t="s">
        <v>39</v>
      </c>
    </row>
    <row r="8" spans="11:20" ht="12.75">
      <c r="K8" t="s">
        <v>12</v>
      </c>
      <c r="L8" t="s">
        <v>0</v>
      </c>
      <c r="M8" t="s">
        <v>2</v>
      </c>
      <c r="N8" t="s">
        <v>5</v>
      </c>
      <c r="O8" t="s">
        <v>10</v>
      </c>
      <c r="Q8">
        <v>98</v>
      </c>
      <c r="T8" t="s">
        <v>40</v>
      </c>
    </row>
    <row r="9" spans="11:17" ht="12.75">
      <c r="K9" t="s">
        <v>13</v>
      </c>
      <c r="L9" t="s">
        <v>23</v>
      </c>
      <c r="M9" t="s">
        <v>5</v>
      </c>
      <c r="N9" t="s">
        <v>24</v>
      </c>
      <c r="O9" t="s">
        <v>7</v>
      </c>
      <c r="Q9">
        <v>165</v>
      </c>
    </row>
    <row r="10" spans="11:17" ht="12.75">
      <c r="K10" s="15" t="s">
        <v>14</v>
      </c>
      <c r="L10" t="s">
        <v>23</v>
      </c>
      <c r="M10" t="s">
        <v>3</v>
      </c>
      <c r="Q10" s="3">
        <v>75</v>
      </c>
    </row>
    <row r="11" spans="11:17" ht="12.75">
      <c r="K11" s="17" t="s">
        <v>15</v>
      </c>
      <c r="L11" t="s">
        <v>1</v>
      </c>
      <c r="M11" t="s">
        <v>7</v>
      </c>
      <c r="Q11" s="3">
        <v>95</v>
      </c>
    </row>
    <row r="12" spans="11:17" ht="12.75">
      <c r="K12" s="19" t="s">
        <v>16</v>
      </c>
      <c r="L12" t="s">
        <v>1</v>
      </c>
      <c r="M12" t="s">
        <v>6</v>
      </c>
      <c r="N12" t="s">
        <v>10</v>
      </c>
      <c r="Q12" s="3">
        <v>58</v>
      </c>
    </row>
    <row r="13" spans="11:17" ht="12.75">
      <c r="K13" s="22" t="s">
        <v>17</v>
      </c>
      <c r="L13" t="s">
        <v>1</v>
      </c>
      <c r="M13" t="s">
        <v>6</v>
      </c>
      <c r="N13" t="s">
        <v>25</v>
      </c>
      <c r="O13" t="s">
        <v>3</v>
      </c>
      <c r="Q13" s="3">
        <v>85</v>
      </c>
    </row>
    <row r="14" spans="11:17" ht="12.75">
      <c r="K14" t="s">
        <v>18</v>
      </c>
      <c r="L14" t="s">
        <v>4</v>
      </c>
      <c r="M14" t="s">
        <v>10</v>
      </c>
      <c r="Q14">
        <v>108</v>
      </c>
    </row>
    <row r="15" spans="11:17" ht="12.75">
      <c r="K15" t="s">
        <v>19</v>
      </c>
      <c r="L15" t="s">
        <v>4</v>
      </c>
      <c r="M15" t="s">
        <v>25</v>
      </c>
      <c r="N15" t="s">
        <v>3</v>
      </c>
      <c r="Q15">
        <v>135</v>
      </c>
    </row>
    <row r="16" spans="11:17" ht="12.75">
      <c r="K16" t="s">
        <v>20</v>
      </c>
      <c r="L16" t="s">
        <v>0</v>
      </c>
      <c r="M16" t="s">
        <v>2</v>
      </c>
      <c r="N16" t="s">
        <v>5</v>
      </c>
      <c r="O16" t="s">
        <v>24</v>
      </c>
      <c r="P16" t="s">
        <v>7</v>
      </c>
      <c r="Q16" s="4">
        <v>220</v>
      </c>
    </row>
    <row r="17" spans="11:17" ht="12.75">
      <c r="K17" t="s">
        <v>21</v>
      </c>
      <c r="L17" t="s">
        <v>23</v>
      </c>
      <c r="M17" t="s">
        <v>5</v>
      </c>
      <c r="N17" t="s">
        <v>10</v>
      </c>
      <c r="Q17" s="4">
        <v>143</v>
      </c>
    </row>
    <row r="18" spans="11:17" ht="12.75">
      <c r="K18" t="s">
        <v>22</v>
      </c>
      <c r="L18" t="s">
        <v>4</v>
      </c>
      <c r="M18" t="s">
        <v>24</v>
      </c>
      <c r="N18" t="s">
        <v>7</v>
      </c>
      <c r="Q18" s="4">
        <v>1185</v>
      </c>
    </row>
    <row r="26" spans="10:13" ht="12.75">
      <c r="J26" s="9" t="s">
        <v>83</v>
      </c>
      <c r="K26" s="29" t="s">
        <v>78</v>
      </c>
      <c r="L26" s="29"/>
      <c r="M26" s="29"/>
    </row>
    <row r="27" spans="10:14" ht="12.75">
      <c r="J27" t="s">
        <v>77</v>
      </c>
      <c r="K27" s="23" t="s">
        <v>79</v>
      </c>
      <c r="L27" s="23" t="s">
        <v>80</v>
      </c>
      <c r="M27" s="23" t="s">
        <v>81</v>
      </c>
      <c r="N27" s="23" t="s">
        <v>82</v>
      </c>
    </row>
    <row r="28" spans="3:14" ht="12.75">
      <c r="C28" s="5" t="s">
        <v>27</v>
      </c>
      <c r="D28" s="6"/>
      <c r="E28" s="6"/>
      <c r="F28" s="6"/>
      <c r="G28" s="6"/>
      <c r="H28" s="6"/>
      <c r="J28" t="s">
        <v>68</v>
      </c>
      <c r="K28">
        <v>0.5</v>
      </c>
      <c r="L28">
        <v>0.12</v>
      </c>
      <c r="M28">
        <v>0.32</v>
      </c>
      <c r="N28" s="1">
        <f>SUM(K28:M28)</f>
        <v>0.94</v>
      </c>
    </row>
    <row r="29" spans="3:14" ht="12.75">
      <c r="C29" s="6"/>
      <c r="D29" s="26" t="s">
        <v>34</v>
      </c>
      <c r="E29" s="27"/>
      <c r="F29" s="27"/>
      <c r="G29" s="27"/>
      <c r="H29" s="28"/>
      <c r="J29" t="s">
        <v>76</v>
      </c>
      <c r="K29">
        <v>0.75</v>
      </c>
      <c r="L29">
        <v>0.02</v>
      </c>
      <c r="M29">
        <v>0</v>
      </c>
      <c r="N29" s="1">
        <f aca="true" t="shared" si="0" ref="N29:N36">SUM(K29:M29)</f>
        <v>0.77</v>
      </c>
    </row>
    <row r="30" spans="3:14" ht="12.75">
      <c r="C30" s="14" t="s">
        <v>28</v>
      </c>
      <c r="D30" s="6">
        <v>2</v>
      </c>
      <c r="E30" s="6">
        <v>1</v>
      </c>
      <c r="F30" s="6">
        <v>3</v>
      </c>
      <c r="G30" s="6">
        <v>6</v>
      </c>
      <c r="H30" s="6"/>
      <c r="J30" t="s">
        <v>69</v>
      </c>
      <c r="K30">
        <v>0.69</v>
      </c>
      <c r="L30">
        <v>0.27</v>
      </c>
      <c r="M30">
        <v>0.28</v>
      </c>
      <c r="N30" s="1">
        <f t="shared" si="0"/>
        <v>1.24</v>
      </c>
    </row>
    <row r="31" spans="3:14" ht="12.75">
      <c r="C31" s="16" t="s">
        <v>29</v>
      </c>
      <c r="D31" s="6">
        <v>2</v>
      </c>
      <c r="E31" s="6">
        <v>3</v>
      </c>
      <c r="F31" s="6">
        <v>6</v>
      </c>
      <c r="G31" s="6"/>
      <c r="H31" s="6"/>
      <c r="J31" t="s">
        <v>70</v>
      </c>
      <c r="K31">
        <v>0.5</v>
      </c>
      <c r="L31">
        <v>0.27</v>
      </c>
      <c r="M31">
        <v>0</v>
      </c>
      <c r="N31" s="1">
        <f t="shared" si="0"/>
        <v>0.77</v>
      </c>
    </row>
    <row r="32" spans="3:14" ht="12.75">
      <c r="C32" s="18" t="s">
        <v>30</v>
      </c>
      <c r="D32" s="6">
        <v>2</v>
      </c>
      <c r="E32" s="6">
        <v>4</v>
      </c>
      <c r="F32" s="6">
        <v>6</v>
      </c>
      <c r="G32" s="6"/>
      <c r="H32" s="6"/>
      <c r="J32" t="s">
        <v>71</v>
      </c>
      <c r="K32">
        <v>0.06</v>
      </c>
      <c r="L32">
        <v>0.49</v>
      </c>
      <c r="M32">
        <v>0.47</v>
      </c>
      <c r="N32" s="1">
        <f t="shared" si="0"/>
        <v>1.02</v>
      </c>
    </row>
    <row r="33" spans="3:14" ht="12.75">
      <c r="C33" s="20" t="s">
        <v>31</v>
      </c>
      <c r="D33" s="6">
        <v>2</v>
      </c>
      <c r="E33" s="6">
        <v>4</v>
      </c>
      <c r="F33" s="6">
        <v>5</v>
      </c>
      <c r="G33" s="6">
        <v>6</v>
      </c>
      <c r="H33" s="6"/>
      <c r="I33" s="7"/>
      <c r="J33" t="s">
        <v>72</v>
      </c>
      <c r="K33">
        <v>0.04</v>
      </c>
      <c r="L33">
        <v>0.15</v>
      </c>
      <c r="M33">
        <v>0.94</v>
      </c>
      <c r="N33" s="1">
        <f t="shared" si="0"/>
        <v>1.13</v>
      </c>
    </row>
    <row r="34" spans="3:14" ht="12.75">
      <c r="C34" s="21" t="s">
        <v>32</v>
      </c>
      <c r="D34" s="6">
        <v>2</v>
      </c>
      <c r="E34" s="6">
        <v>4</v>
      </c>
      <c r="F34" s="6">
        <v>5</v>
      </c>
      <c r="G34" s="6">
        <v>3</v>
      </c>
      <c r="H34" s="8">
        <v>6</v>
      </c>
      <c r="I34" s="7"/>
      <c r="J34" t="s">
        <v>73</v>
      </c>
      <c r="K34">
        <v>0.07</v>
      </c>
      <c r="L34">
        <v>0.75</v>
      </c>
      <c r="M34">
        <v>0.06</v>
      </c>
      <c r="N34" s="1">
        <f t="shared" si="0"/>
        <v>0.8800000000000001</v>
      </c>
    </row>
    <row r="35" spans="3:14" ht="12.75">
      <c r="C35" s="4"/>
      <c r="J35" t="s">
        <v>74</v>
      </c>
      <c r="K35">
        <v>0.11</v>
      </c>
      <c r="L35">
        <v>0.74</v>
      </c>
      <c r="M35">
        <v>0.53</v>
      </c>
      <c r="N35" s="1">
        <f>SUM(K35:M35)</f>
        <v>1.38</v>
      </c>
    </row>
    <row r="36" spans="10:14" ht="12.75">
      <c r="J36" t="s">
        <v>75</v>
      </c>
      <c r="K36">
        <v>0</v>
      </c>
      <c r="L36">
        <v>0.28</v>
      </c>
      <c r="M36">
        <v>0.44</v>
      </c>
      <c r="N36" s="1">
        <f t="shared" si="0"/>
        <v>0.72</v>
      </c>
    </row>
    <row r="37" spans="10:14" ht="12.75">
      <c r="J37" s="10"/>
      <c r="K37" s="10"/>
      <c r="L37" s="10"/>
      <c r="M37" s="10"/>
      <c r="N37" s="10"/>
    </row>
  </sheetData>
  <mergeCells count="2">
    <mergeCell ref="D29:H29"/>
    <mergeCell ref="K26:M2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Picture.8" shapeId="5333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7:AK105"/>
  <sheetViews>
    <sheetView tabSelected="1" workbookViewId="0" topLeftCell="A32">
      <selection activeCell="E45" sqref="E45"/>
    </sheetView>
  </sheetViews>
  <sheetFormatPr defaultColWidth="9.140625" defaultRowHeight="12.75"/>
  <cols>
    <col min="3" max="3" width="13.57421875" style="0" customWidth="1"/>
    <col min="4" max="4" width="13.28125" style="0" customWidth="1"/>
    <col min="5" max="5" width="11.8515625" style="0" customWidth="1"/>
    <col min="6" max="7" width="12.421875" style="0" customWidth="1"/>
    <col min="8" max="8" width="12.57421875" style="0" customWidth="1"/>
    <col min="9" max="9" width="13.140625" style="0" customWidth="1"/>
    <col min="10" max="10" width="12.28125" style="0" customWidth="1"/>
    <col min="11" max="11" width="12.8515625" style="0" customWidth="1"/>
    <col min="12" max="12" width="9.7109375" style="0" customWidth="1"/>
  </cols>
  <sheetData>
    <row r="7" ht="12.75">
      <c r="C7" s="12" t="s">
        <v>84</v>
      </c>
    </row>
    <row r="8" spans="3:16" ht="12.75">
      <c r="C8" t="s">
        <v>44</v>
      </c>
      <c r="D8" t="s">
        <v>41</v>
      </c>
      <c r="E8" t="s">
        <v>45</v>
      </c>
      <c r="F8" t="s">
        <v>46</v>
      </c>
      <c r="G8" t="s">
        <v>47</v>
      </c>
      <c r="H8" t="s">
        <v>48</v>
      </c>
      <c r="I8" t="s">
        <v>49</v>
      </c>
      <c r="J8" t="s">
        <v>50</v>
      </c>
      <c r="K8" t="s">
        <v>51</v>
      </c>
      <c r="L8" s="11"/>
      <c r="N8" s="29" t="s">
        <v>78</v>
      </c>
      <c r="O8" s="29"/>
      <c r="P8" s="29"/>
    </row>
    <row r="9" spans="3:17" ht="12.75">
      <c r="C9" t="s">
        <v>52</v>
      </c>
      <c r="D9" t="s">
        <v>42</v>
      </c>
      <c r="E9" t="s">
        <v>54</v>
      </c>
      <c r="F9" t="s">
        <v>56</v>
      </c>
      <c r="G9" t="s">
        <v>58</v>
      </c>
      <c r="H9" t="s">
        <v>59</v>
      </c>
      <c r="I9" t="s">
        <v>60</v>
      </c>
      <c r="J9" t="s">
        <v>61</v>
      </c>
      <c r="K9" t="s">
        <v>62</v>
      </c>
      <c r="L9" s="11"/>
      <c r="M9" t="s">
        <v>77</v>
      </c>
      <c r="N9" s="23" t="s">
        <v>79</v>
      </c>
      <c r="O9" s="23" t="s">
        <v>80</v>
      </c>
      <c r="P9" s="23" t="s">
        <v>81</v>
      </c>
      <c r="Q9" s="23" t="s">
        <v>82</v>
      </c>
    </row>
    <row r="10" spans="3:17" ht="12.75">
      <c r="C10" t="s">
        <v>53</v>
      </c>
      <c r="D10" t="s">
        <v>43</v>
      </c>
      <c r="E10" t="s">
        <v>55</v>
      </c>
      <c r="F10" t="s">
        <v>57</v>
      </c>
      <c r="G10" t="s">
        <v>63</v>
      </c>
      <c r="H10" t="s">
        <v>64</v>
      </c>
      <c r="I10" t="s">
        <v>65</v>
      </c>
      <c r="J10" t="s">
        <v>66</v>
      </c>
      <c r="K10" t="s">
        <v>67</v>
      </c>
      <c r="L10" s="11"/>
      <c r="M10" t="s">
        <v>68</v>
      </c>
      <c r="N10">
        <v>0.5</v>
      </c>
      <c r="O10">
        <v>0.12</v>
      </c>
      <c r="P10">
        <v>0.32</v>
      </c>
      <c r="Q10" s="1">
        <f>SUM(N10:P10)</f>
        <v>0.94</v>
      </c>
    </row>
    <row r="11" spans="3:17" ht="12.75">
      <c r="C11" s="11"/>
      <c r="D11" s="11"/>
      <c r="E11" s="11"/>
      <c r="F11" s="11"/>
      <c r="G11" s="11"/>
      <c r="H11" s="11"/>
      <c r="L11" s="11"/>
      <c r="M11" t="s">
        <v>76</v>
      </c>
      <c r="N11">
        <v>0.75</v>
      </c>
      <c r="O11">
        <v>0.02</v>
      </c>
      <c r="P11">
        <v>0</v>
      </c>
      <c r="Q11" s="1">
        <f aca="true" t="shared" si="0" ref="Q11:Q18">SUM(N11:P11)</f>
        <v>0.77</v>
      </c>
    </row>
    <row r="12" spans="3:17" ht="12.75">
      <c r="C12" t="str">
        <f aca="true" t="shared" si="1" ref="C12:K12">CONCATENATE("+",M19," ",C8)</f>
        <v>+0.94 X1_3_1</v>
      </c>
      <c r="D12" t="str">
        <f t="shared" si="1"/>
        <v>+0.77 X2_1_1</v>
      </c>
      <c r="E12" t="str">
        <f t="shared" si="1"/>
        <v>+1.24 X2_3_1</v>
      </c>
      <c r="F12" t="str">
        <f t="shared" si="1"/>
        <v>+0.77 X2_4_1</v>
      </c>
      <c r="G12" t="str">
        <f t="shared" si="1"/>
        <v>+1.02 X3_5_1</v>
      </c>
      <c r="H12" t="str">
        <f t="shared" si="1"/>
        <v>+1.13 X3_6_1</v>
      </c>
      <c r="I12" t="str">
        <f t="shared" si="1"/>
        <v>+0.88 X4_5_1</v>
      </c>
      <c r="J12" t="str">
        <f t="shared" si="1"/>
        <v>+1.38 X4_6_1</v>
      </c>
      <c r="K12" t="str">
        <f t="shared" si="1"/>
        <v>+0.72 X5_6_1</v>
      </c>
      <c r="L12" s="11"/>
      <c r="M12" t="s">
        <v>69</v>
      </c>
      <c r="N12">
        <v>0.69</v>
      </c>
      <c r="O12">
        <v>0.27</v>
      </c>
      <c r="P12">
        <v>0.28</v>
      </c>
      <c r="Q12" s="1">
        <f t="shared" si="0"/>
        <v>1.24</v>
      </c>
    </row>
    <row r="13" spans="3:17" ht="12.75">
      <c r="C13" t="str">
        <f aca="true" t="shared" si="2" ref="C13:K13">CONCATENATE("+",M19," ",C9)</f>
        <v>+0.94 X1_3_2</v>
      </c>
      <c r="D13" t="str">
        <f t="shared" si="2"/>
        <v>+0.77 X2_1_2</v>
      </c>
      <c r="E13" t="str">
        <f t="shared" si="2"/>
        <v>+1.24 X2_3_2</v>
      </c>
      <c r="F13" t="str">
        <f t="shared" si="2"/>
        <v>+0.77 X2_4_2</v>
      </c>
      <c r="G13" t="str">
        <f t="shared" si="2"/>
        <v>+1.02 X3_5_2</v>
      </c>
      <c r="H13" t="str">
        <f t="shared" si="2"/>
        <v>+1.13 X3_6_2</v>
      </c>
      <c r="I13" t="str">
        <f t="shared" si="2"/>
        <v>+0.88 X4_5_2</v>
      </c>
      <c r="J13" t="str">
        <f t="shared" si="2"/>
        <v>+1.38 X4_6_2</v>
      </c>
      <c r="K13" t="str">
        <f t="shared" si="2"/>
        <v>+0.72 X5_6_2</v>
      </c>
      <c r="M13" t="s">
        <v>70</v>
      </c>
      <c r="N13">
        <v>0.5</v>
      </c>
      <c r="O13">
        <v>0.27</v>
      </c>
      <c r="P13">
        <v>0</v>
      </c>
      <c r="Q13" s="1">
        <f t="shared" si="0"/>
        <v>0.77</v>
      </c>
    </row>
    <row r="14" spans="3:17" ht="12.75">
      <c r="C14" t="str">
        <f aca="true" t="shared" si="3" ref="C14:K14">CONCATENATE("+",M19," ",C10)</f>
        <v>+0.94 X1_3_3</v>
      </c>
      <c r="D14" t="str">
        <f t="shared" si="3"/>
        <v>+0.77 X2_1_3</v>
      </c>
      <c r="E14" t="str">
        <f t="shared" si="3"/>
        <v>+1.24 X2_3_3</v>
      </c>
      <c r="F14" t="str">
        <f t="shared" si="3"/>
        <v>+0.77 X2_4_3</v>
      </c>
      <c r="G14" t="str">
        <f t="shared" si="3"/>
        <v>+1.02 X3_5_3</v>
      </c>
      <c r="H14" t="str">
        <f t="shared" si="3"/>
        <v>+1.13 X3_6_3</v>
      </c>
      <c r="I14" t="str">
        <f t="shared" si="3"/>
        <v>+0.88 X4_5_3</v>
      </c>
      <c r="J14" t="str">
        <f t="shared" si="3"/>
        <v>+1.38 X4_6_3</v>
      </c>
      <c r="K14" t="str">
        <f t="shared" si="3"/>
        <v>+0.72 X5_6_3</v>
      </c>
      <c r="L14" s="11"/>
      <c r="M14" t="s">
        <v>71</v>
      </c>
      <c r="N14">
        <v>0.06</v>
      </c>
      <c r="O14">
        <v>0.49</v>
      </c>
      <c r="P14">
        <v>0.47</v>
      </c>
      <c r="Q14" s="1">
        <f t="shared" si="0"/>
        <v>1.02</v>
      </c>
    </row>
    <row r="15" spans="13:17" ht="12.75">
      <c r="M15" t="s">
        <v>72</v>
      </c>
      <c r="N15">
        <v>0.04</v>
      </c>
      <c r="O15">
        <v>0.15</v>
      </c>
      <c r="P15">
        <v>0.94</v>
      </c>
      <c r="Q15" s="1">
        <f t="shared" si="0"/>
        <v>1.13</v>
      </c>
    </row>
    <row r="16" spans="13:17" ht="12.75">
      <c r="M16" t="s">
        <v>73</v>
      </c>
      <c r="N16">
        <v>0.07</v>
      </c>
      <c r="O16">
        <v>0.75</v>
      </c>
      <c r="P16">
        <v>0.06</v>
      </c>
      <c r="Q16" s="1">
        <f t="shared" si="0"/>
        <v>0.8800000000000001</v>
      </c>
    </row>
    <row r="17" spans="13:17" ht="12.75">
      <c r="M17" t="s">
        <v>74</v>
      </c>
      <c r="N17">
        <v>0.11</v>
      </c>
      <c r="O17">
        <v>0.74</v>
      </c>
      <c r="P17">
        <v>0.53</v>
      </c>
      <c r="Q17" s="1">
        <f>SUM(N17:P17)</f>
        <v>1.38</v>
      </c>
    </row>
    <row r="18" spans="13:17" ht="12.75">
      <c r="M18" t="s">
        <v>75</v>
      </c>
      <c r="N18">
        <v>0</v>
      </c>
      <c r="O18">
        <v>0.28</v>
      </c>
      <c r="P18">
        <v>0.44</v>
      </c>
      <c r="Q18" s="1">
        <f t="shared" si="0"/>
        <v>0.72</v>
      </c>
    </row>
    <row r="19" spans="13:21" ht="12.75">
      <c r="M19">
        <v>0.94</v>
      </c>
      <c r="N19">
        <v>0.77</v>
      </c>
      <c r="O19">
        <v>1.24</v>
      </c>
      <c r="P19">
        <v>0.77</v>
      </c>
      <c r="Q19">
        <v>1.02</v>
      </c>
      <c r="R19">
        <v>1.13</v>
      </c>
      <c r="S19">
        <v>0.88</v>
      </c>
      <c r="T19">
        <v>1.38</v>
      </c>
      <c r="U19">
        <v>0.72</v>
      </c>
    </row>
    <row r="21" spans="1:37" ht="12.75">
      <c r="A21" s="12" t="s">
        <v>85</v>
      </c>
      <c r="B21">
        <f>N10-O10</f>
        <v>0.38</v>
      </c>
      <c r="C21" t="str">
        <f>C8</f>
        <v>X1_3_1</v>
      </c>
      <c r="D21" t="str">
        <f>C9</f>
        <v>X1_3_2</v>
      </c>
      <c r="E21" t="str">
        <f>C10</f>
        <v>X1_3_3</v>
      </c>
      <c r="F21">
        <f>N11-O11</f>
        <v>0.73</v>
      </c>
      <c r="G21" t="s">
        <v>41</v>
      </c>
      <c r="H21" t="s">
        <v>42</v>
      </c>
      <c r="I21" t="s">
        <v>43</v>
      </c>
      <c r="J21">
        <f>N12-O12</f>
        <v>0.41999999999999993</v>
      </c>
      <c r="K21" t="s">
        <v>45</v>
      </c>
      <c r="L21" t="s">
        <v>54</v>
      </c>
      <c r="M21" t="s">
        <v>55</v>
      </c>
      <c r="N21">
        <f>N13-O13</f>
        <v>0.22999999999999998</v>
      </c>
      <c r="O21" t="s">
        <v>46</v>
      </c>
      <c r="P21" t="s">
        <v>56</v>
      </c>
      <c r="Q21" t="s">
        <v>57</v>
      </c>
      <c r="R21">
        <f>N14-O14</f>
        <v>-0.43</v>
      </c>
      <c r="S21" t="s">
        <v>47</v>
      </c>
      <c r="T21" t="s">
        <v>58</v>
      </c>
      <c r="U21" t="s">
        <v>63</v>
      </c>
      <c r="V21">
        <f>N15-O15</f>
        <v>-0.10999999999999999</v>
      </c>
      <c r="W21" t="s">
        <v>48</v>
      </c>
      <c r="X21" t="s">
        <v>59</v>
      </c>
      <c r="Y21" t="s">
        <v>64</v>
      </c>
      <c r="Z21">
        <f>N16-O16</f>
        <v>-0.6799999999999999</v>
      </c>
      <c r="AA21" t="s">
        <v>49</v>
      </c>
      <c r="AB21" t="s">
        <v>60</v>
      </c>
      <c r="AC21" t="s">
        <v>65</v>
      </c>
      <c r="AD21">
        <f>N17-O17</f>
        <v>-0.63</v>
      </c>
      <c r="AE21" t="s">
        <v>50</v>
      </c>
      <c r="AF21" t="s">
        <v>61</v>
      </c>
      <c r="AG21" t="s">
        <v>66</v>
      </c>
      <c r="AH21">
        <f>N18-O18</f>
        <v>-0.28</v>
      </c>
      <c r="AI21" t="s">
        <v>51</v>
      </c>
      <c r="AJ21" t="s">
        <v>62</v>
      </c>
      <c r="AK21" t="s">
        <v>67</v>
      </c>
    </row>
    <row r="22" spans="1:37" ht="12.75">
      <c r="A22" s="12" t="s">
        <v>87</v>
      </c>
      <c r="B22" s="11">
        <f>-B21</f>
        <v>-0.38</v>
      </c>
      <c r="C22" t="s">
        <v>44</v>
      </c>
      <c r="D22" s="11" t="s">
        <v>52</v>
      </c>
      <c r="E22" s="11" t="s">
        <v>53</v>
      </c>
      <c r="F22" s="11">
        <f>-F21</f>
        <v>-0.73</v>
      </c>
      <c r="G22" s="11" t="s">
        <v>41</v>
      </c>
      <c r="H22" s="11" t="s">
        <v>42</v>
      </c>
      <c r="I22" s="11" t="s">
        <v>43</v>
      </c>
      <c r="J22" s="11">
        <f>-J21</f>
        <v>-0.41999999999999993</v>
      </c>
      <c r="K22" t="s">
        <v>45</v>
      </c>
      <c r="L22" t="s">
        <v>54</v>
      </c>
      <c r="M22" t="s">
        <v>55</v>
      </c>
      <c r="N22" s="11">
        <f>-N21</f>
        <v>-0.22999999999999998</v>
      </c>
      <c r="O22" t="s">
        <v>46</v>
      </c>
      <c r="P22" t="s">
        <v>56</v>
      </c>
      <c r="Q22" t="s">
        <v>57</v>
      </c>
      <c r="R22" s="11">
        <f>-R21</f>
        <v>0.43</v>
      </c>
      <c r="S22" t="s">
        <v>47</v>
      </c>
      <c r="T22" t="s">
        <v>58</v>
      </c>
      <c r="U22" t="s">
        <v>63</v>
      </c>
      <c r="V22" s="11">
        <f>-V21</f>
        <v>0.10999999999999999</v>
      </c>
      <c r="W22" t="s">
        <v>48</v>
      </c>
      <c r="X22" t="s">
        <v>59</v>
      </c>
      <c r="Y22" t="s">
        <v>64</v>
      </c>
      <c r="Z22" s="11">
        <f>-Z21</f>
        <v>0.6799999999999999</v>
      </c>
      <c r="AA22" t="s">
        <v>49</v>
      </c>
      <c r="AB22" t="s">
        <v>60</v>
      </c>
      <c r="AC22" t="s">
        <v>65</v>
      </c>
      <c r="AD22" s="11">
        <f>-AD21</f>
        <v>0.63</v>
      </c>
      <c r="AE22" t="s">
        <v>50</v>
      </c>
      <c r="AF22" t="s">
        <v>61</v>
      </c>
      <c r="AG22" t="s">
        <v>66</v>
      </c>
      <c r="AH22" s="11">
        <f>-AH21</f>
        <v>0.28</v>
      </c>
      <c r="AI22" t="s">
        <v>51</v>
      </c>
      <c r="AJ22" t="s">
        <v>62</v>
      </c>
      <c r="AK22" t="s">
        <v>67</v>
      </c>
    </row>
    <row r="23" spans="1:37" ht="12.75">
      <c r="A23" s="12" t="s">
        <v>86</v>
      </c>
      <c r="B23" s="11">
        <f>N10-P10</f>
        <v>0.18</v>
      </c>
      <c r="C23" s="11" t="s">
        <v>44</v>
      </c>
      <c r="D23" s="24" t="s">
        <v>52</v>
      </c>
      <c r="E23" s="24" t="s">
        <v>53</v>
      </c>
      <c r="F23" s="24">
        <f>N11-P11</f>
        <v>0.75</v>
      </c>
      <c r="G23" s="11" t="s">
        <v>41</v>
      </c>
      <c r="H23" s="25" t="s">
        <v>42</v>
      </c>
      <c r="I23" s="11" t="s">
        <v>43</v>
      </c>
      <c r="J23" s="11">
        <f>N12-P12</f>
        <v>0.4099999999999999</v>
      </c>
      <c r="K23" t="s">
        <v>45</v>
      </c>
      <c r="L23" t="s">
        <v>54</v>
      </c>
      <c r="M23" t="s">
        <v>55</v>
      </c>
      <c r="N23">
        <f>N13-P13</f>
        <v>0.5</v>
      </c>
      <c r="O23" t="s">
        <v>46</v>
      </c>
      <c r="P23" t="s">
        <v>56</v>
      </c>
      <c r="Q23" t="s">
        <v>57</v>
      </c>
      <c r="R23">
        <f>N14-P14</f>
        <v>-0.41</v>
      </c>
      <c r="S23" t="s">
        <v>47</v>
      </c>
      <c r="T23" t="s">
        <v>58</v>
      </c>
      <c r="U23" t="s">
        <v>63</v>
      </c>
      <c r="V23">
        <f>N15-P15</f>
        <v>-0.8999999999999999</v>
      </c>
      <c r="W23" t="s">
        <v>48</v>
      </c>
      <c r="X23" t="s">
        <v>59</v>
      </c>
      <c r="Y23" t="s">
        <v>64</v>
      </c>
      <c r="Z23">
        <f>N16-P16</f>
        <v>0.010000000000000009</v>
      </c>
      <c r="AA23" t="s">
        <v>49</v>
      </c>
      <c r="AB23" t="s">
        <v>60</v>
      </c>
      <c r="AC23" t="s">
        <v>65</v>
      </c>
      <c r="AD23">
        <f>N17-P17</f>
        <v>-0.42000000000000004</v>
      </c>
      <c r="AE23" t="s">
        <v>50</v>
      </c>
      <c r="AF23" t="s">
        <v>61</v>
      </c>
      <c r="AG23" t="s">
        <v>66</v>
      </c>
      <c r="AH23">
        <f>N18-P18</f>
        <v>-0.44</v>
      </c>
      <c r="AI23" t="s">
        <v>51</v>
      </c>
      <c r="AJ23" t="s">
        <v>62</v>
      </c>
      <c r="AK23" t="s">
        <v>67</v>
      </c>
    </row>
    <row r="24" spans="1:37" ht="12.75">
      <c r="A24" s="12" t="s">
        <v>88</v>
      </c>
      <c r="B24" s="11">
        <f>-B23</f>
        <v>-0.18</v>
      </c>
      <c r="C24" s="11" t="s">
        <v>44</v>
      </c>
      <c r="D24" s="11" t="s">
        <v>52</v>
      </c>
      <c r="E24" s="11" t="s">
        <v>53</v>
      </c>
      <c r="F24" s="11">
        <f>-F23</f>
        <v>-0.75</v>
      </c>
      <c r="G24" s="11" t="s">
        <v>41</v>
      </c>
      <c r="H24" s="11" t="s">
        <v>42</v>
      </c>
      <c r="I24" s="11" t="s">
        <v>43</v>
      </c>
      <c r="J24" s="11">
        <f>-J23</f>
        <v>-0.4099999999999999</v>
      </c>
      <c r="K24" t="s">
        <v>45</v>
      </c>
      <c r="L24" t="s">
        <v>54</v>
      </c>
      <c r="M24" t="s">
        <v>55</v>
      </c>
      <c r="N24" s="11">
        <f>-N23</f>
        <v>-0.5</v>
      </c>
      <c r="O24" t="s">
        <v>46</v>
      </c>
      <c r="P24" t="s">
        <v>56</v>
      </c>
      <c r="Q24" t="s">
        <v>57</v>
      </c>
      <c r="R24" s="11">
        <f>-R23</f>
        <v>0.41</v>
      </c>
      <c r="S24" t="s">
        <v>47</v>
      </c>
      <c r="T24" t="s">
        <v>58</v>
      </c>
      <c r="U24" t="s">
        <v>63</v>
      </c>
      <c r="V24" s="11">
        <f>-V23</f>
        <v>0.8999999999999999</v>
      </c>
      <c r="W24" t="s">
        <v>48</v>
      </c>
      <c r="X24" t="s">
        <v>59</v>
      </c>
      <c r="Y24" t="s">
        <v>64</v>
      </c>
      <c r="Z24" s="11">
        <f>-Z23</f>
        <v>-0.010000000000000009</v>
      </c>
      <c r="AA24" t="s">
        <v>49</v>
      </c>
      <c r="AB24" t="s">
        <v>60</v>
      </c>
      <c r="AC24" t="s">
        <v>65</v>
      </c>
      <c r="AD24" s="11">
        <f>-AD23</f>
        <v>0.42000000000000004</v>
      </c>
      <c r="AE24" t="s">
        <v>50</v>
      </c>
      <c r="AF24" t="s">
        <v>61</v>
      </c>
      <c r="AG24" t="s">
        <v>66</v>
      </c>
      <c r="AH24" s="11">
        <f>-AH23</f>
        <v>0.44</v>
      </c>
      <c r="AI24" t="s">
        <v>51</v>
      </c>
      <c r="AJ24" t="s">
        <v>62</v>
      </c>
      <c r="AK24" t="s">
        <v>67</v>
      </c>
    </row>
    <row r="25" spans="1:37" ht="12.75">
      <c r="A25" s="12" t="s">
        <v>89</v>
      </c>
      <c r="B25" s="11">
        <f>O10-P10</f>
        <v>-0.2</v>
      </c>
      <c r="C25" s="11" t="s">
        <v>44</v>
      </c>
      <c r="D25" s="11" t="s">
        <v>52</v>
      </c>
      <c r="E25" s="11" t="s">
        <v>53</v>
      </c>
      <c r="F25" s="11">
        <f>O11-P11</f>
        <v>0.02</v>
      </c>
      <c r="G25" s="11" t="s">
        <v>41</v>
      </c>
      <c r="H25" s="11" t="s">
        <v>42</v>
      </c>
      <c r="I25" s="11" t="s">
        <v>43</v>
      </c>
      <c r="J25" s="11">
        <f>O12-P12</f>
        <v>-0.010000000000000009</v>
      </c>
      <c r="K25" t="s">
        <v>45</v>
      </c>
      <c r="L25" t="s">
        <v>54</v>
      </c>
      <c r="M25" t="s">
        <v>55</v>
      </c>
      <c r="N25">
        <f>O13-P13</f>
        <v>0.27</v>
      </c>
      <c r="O25" t="s">
        <v>46</v>
      </c>
      <c r="P25" t="s">
        <v>56</v>
      </c>
      <c r="Q25" t="s">
        <v>57</v>
      </c>
      <c r="R25">
        <f>O14-P14</f>
        <v>0.020000000000000018</v>
      </c>
      <c r="S25" t="s">
        <v>47</v>
      </c>
      <c r="T25" t="s">
        <v>58</v>
      </c>
      <c r="U25" t="s">
        <v>63</v>
      </c>
      <c r="V25">
        <f>O15-P15</f>
        <v>-0.7899999999999999</v>
      </c>
      <c r="W25" t="s">
        <v>48</v>
      </c>
      <c r="X25" t="s">
        <v>59</v>
      </c>
      <c r="Y25" t="s">
        <v>64</v>
      </c>
      <c r="Z25">
        <f>O16-P16</f>
        <v>0.69</v>
      </c>
      <c r="AA25" t="s">
        <v>49</v>
      </c>
      <c r="AB25" t="s">
        <v>60</v>
      </c>
      <c r="AC25" t="s">
        <v>65</v>
      </c>
      <c r="AD25">
        <f>O17-P17</f>
        <v>0.20999999999999996</v>
      </c>
      <c r="AE25" t="s">
        <v>50</v>
      </c>
      <c r="AF25" t="s">
        <v>61</v>
      </c>
      <c r="AG25" t="s">
        <v>66</v>
      </c>
      <c r="AH25">
        <f>O18-P18</f>
        <v>-0.15999999999999998</v>
      </c>
      <c r="AI25" t="s">
        <v>51</v>
      </c>
      <c r="AJ25" t="s">
        <v>62</v>
      </c>
      <c r="AK25" t="s">
        <v>67</v>
      </c>
    </row>
    <row r="26" spans="1:37" ht="12.75">
      <c r="A26" s="12" t="s">
        <v>90</v>
      </c>
      <c r="B26" s="11">
        <f>-B25</f>
        <v>0.2</v>
      </c>
      <c r="C26" s="11" t="s">
        <v>44</v>
      </c>
      <c r="D26" s="11" t="s">
        <v>52</v>
      </c>
      <c r="E26" s="11" t="s">
        <v>53</v>
      </c>
      <c r="F26" s="11">
        <f>-F25</f>
        <v>-0.02</v>
      </c>
      <c r="G26" s="11" t="s">
        <v>41</v>
      </c>
      <c r="H26" s="11" t="s">
        <v>42</v>
      </c>
      <c r="I26" s="11" t="s">
        <v>43</v>
      </c>
      <c r="J26" s="11">
        <f>-J25</f>
        <v>0.010000000000000009</v>
      </c>
      <c r="K26" t="s">
        <v>45</v>
      </c>
      <c r="L26" t="s">
        <v>54</v>
      </c>
      <c r="M26" t="s">
        <v>55</v>
      </c>
      <c r="N26" s="11">
        <f>-N25</f>
        <v>-0.27</v>
      </c>
      <c r="O26" t="s">
        <v>46</v>
      </c>
      <c r="P26" t="s">
        <v>56</v>
      </c>
      <c r="Q26" t="s">
        <v>57</v>
      </c>
      <c r="R26" s="11">
        <f>-R25</f>
        <v>-0.020000000000000018</v>
      </c>
      <c r="S26" t="s">
        <v>47</v>
      </c>
      <c r="T26" t="s">
        <v>58</v>
      </c>
      <c r="U26" t="s">
        <v>63</v>
      </c>
      <c r="V26" s="11">
        <f>-V25</f>
        <v>0.7899999999999999</v>
      </c>
      <c r="W26" t="s">
        <v>48</v>
      </c>
      <c r="X26" t="s">
        <v>59</v>
      </c>
      <c r="Y26" t="s">
        <v>64</v>
      </c>
      <c r="Z26" s="11">
        <f>-Z25</f>
        <v>-0.69</v>
      </c>
      <c r="AA26" t="s">
        <v>49</v>
      </c>
      <c r="AB26" t="s">
        <v>60</v>
      </c>
      <c r="AC26" t="s">
        <v>65</v>
      </c>
      <c r="AD26" s="11">
        <f>-AD25</f>
        <v>-0.20999999999999996</v>
      </c>
      <c r="AE26" t="s">
        <v>50</v>
      </c>
      <c r="AF26" t="s">
        <v>61</v>
      </c>
      <c r="AG26" t="s">
        <v>66</v>
      </c>
      <c r="AH26" s="11">
        <f>-AH25</f>
        <v>0.15999999999999998</v>
      </c>
      <c r="AI26" t="s">
        <v>51</v>
      </c>
      <c r="AJ26" t="s">
        <v>62</v>
      </c>
      <c r="AK26" t="s">
        <v>67</v>
      </c>
    </row>
    <row r="27" spans="3:35" ht="12.75">
      <c r="C27" t="str">
        <f aca="true" t="shared" si="4" ref="C27:C32">CONCATENATE("+",B21,C21,"  +",B21,D21," +",B21,E21)</f>
        <v>+0.38X1_3_1  +0.38X1_3_2 +0.38X1_3_3</v>
      </c>
      <c r="D27" s="11"/>
      <c r="E27" s="11"/>
      <c r="F27" s="11"/>
      <c r="G27" t="str">
        <f aca="true" t="shared" si="5" ref="G27:G32">CONCATENATE("+",F21,G21,"  +",F21,H21," +",F21,I21)</f>
        <v>+0.73X2_1_1  +0.73X2_1_2 +0.73X2_1_3</v>
      </c>
      <c r="H27" s="11"/>
      <c r="I27" s="11"/>
      <c r="J27" s="11"/>
      <c r="K27" t="str">
        <f aca="true" t="shared" si="6" ref="K27:K32">CONCATENATE("+",J21,K21,"  +",J21,L21," +",J21,M21)</f>
        <v>+0.42X2_3_1  +0.42X2_3_2 +0.42X2_3_3</v>
      </c>
      <c r="O27" t="str">
        <f aca="true" t="shared" si="7" ref="O27:O32">CONCATENATE("+",N21,O21,"  +",N21,P21," +",N21,Q21)</f>
        <v>+0.23X2_4_1  +0.23X2_4_2 +0.23X2_4_3</v>
      </c>
      <c r="S27" t="str">
        <f aca="true" t="shared" si="8" ref="S27:S32">CONCATENATE("+",R21,S21,"  +",R21,T21," +",R21,U21)</f>
        <v>+-0.43X3_5_1  +-0.43X3_5_2 +-0.43X3_5_3</v>
      </c>
      <c r="W27" t="str">
        <f aca="true" t="shared" si="9" ref="W27:W32">CONCATENATE("+",V21,W21,"  +",V21,X21," +",V21,Y21)</f>
        <v>+-0.11X3_6_1  +-0.11X3_6_2 +-0.11X3_6_3</v>
      </c>
      <c r="AA27" t="str">
        <f aca="true" t="shared" si="10" ref="AA27:AA32">CONCATENATE("+",Z21,AA21,"  +",Z21,AB21," +",Z21,AC21)</f>
        <v>+-0.68X4_5_1  +-0.68X4_5_2 +-0.68X4_5_3</v>
      </c>
      <c r="AE27" t="str">
        <f aca="true" t="shared" si="11" ref="AE27:AE32">CONCATENATE("+",AD21,AE21,"  +",AD21,AF21," +",AD21,AG21)</f>
        <v>+-0.63X4_6_1  +-0.63X4_6_2 +-0.63X4_6_3</v>
      </c>
      <c r="AI27" t="str">
        <f aca="true" t="shared" si="12" ref="AI27:AI32">CONCATENATE("+",AH21,AI21,"  +",AH21,AJ21," +",AH21,AK21," &lt;= 1 ;")</f>
        <v>+-0.28X5_6_1  +-0.28X5_6_2 +-0.28X5_6_3 &lt;= 1 ;</v>
      </c>
    </row>
    <row r="28" spans="2:35" ht="12.75">
      <c r="B28" s="11"/>
      <c r="C28" t="str">
        <f t="shared" si="4"/>
        <v>+-0.38X1_3_1  +-0.38X1_3_2 +-0.38X1_3_3</v>
      </c>
      <c r="D28" s="11"/>
      <c r="E28" s="11"/>
      <c r="F28" s="11"/>
      <c r="G28" t="str">
        <f t="shared" si="5"/>
        <v>+-0.73X2_1_1  +-0.73X2_1_2 +-0.73X2_1_3</v>
      </c>
      <c r="H28" s="11"/>
      <c r="I28" s="11"/>
      <c r="J28" s="11"/>
      <c r="K28" t="str">
        <f t="shared" si="6"/>
        <v>+-0.42X2_3_1  +-0.42X2_3_2 +-0.42X2_3_3</v>
      </c>
      <c r="O28" t="str">
        <f t="shared" si="7"/>
        <v>+-0.23X2_4_1  +-0.23X2_4_2 +-0.23X2_4_3</v>
      </c>
      <c r="S28" t="str">
        <f t="shared" si="8"/>
        <v>+0.43X3_5_1  +0.43X3_5_2 +0.43X3_5_3</v>
      </c>
      <c r="W28" t="str">
        <f t="shared" si="9"/>
        <v>+0.11X3_6_1  +0.11X3_6_2 +0.11X3_6_3</v>
      </c>
      <c r="AA28" t="str">
        <f t="shared" si="10"/>
        <v>+0.68X4_5_1  +0.68X4_5_2 +0.68X4_5_3</v>
      </c>
      <c r="AE28" t="str">
        <f t="shared" si="11"/>
        <v>+0.63X4_6_1  +0.63X4_6_2 +0.63X4_6_3</v>
      </c>
      <c r="AI28" t="str">
        <f t="shared" si="12"/>
        <v>+0.28X5_6_1  +0.28X5_6_2 +0.28X5_6_3 &lt;= 1 ;</v>
      </c>
    </row>
    <row r="29" spans="2:35" ht="12.75">
      <c r="B29" s="11"/>
      <c r="C29" t="str">
        <f t="shared" si="4"/>
        <v>+0.18X1_3_1  +0.18X1_3_2 +0.18X1_3_3</v>
      </c>
      <c r="D29" s="11"/>
      <c r="E29" s="11"/>
      <c r="F29" s="11"/>
      <c r="G29" t="str">
        <f t="shared" si="5"/>
        <v>+0.75X2_1_1  +0.75X2_1_2 +0.75X2_1_3</v>
      </c>
      <c r="H29" s="11"/>
      <c r="I29" s="11"/>
      <c r="J29" s="11"/>
      <c r="K29" t="str">
        <f t="shared" si="6"/>
        <v>+0.41X2_3_1  +0.41X2_3_2 +0.41X2_3_3</v>
      </c>
      <c r="O29" t="str">
        <f t="shared" si="7"/>
        <v>+0.5X2_4_1  +0.5X2_4_2 +0.5X2_4_3</v>
      </c>
      <c r="S29" t="str">
        <f t="shared" si="8"/>
        <v>+-0.41X3_5_1  +-0.41X3_5_2 +-0.41X3_5_3</v>
      </c>
      <c r="W29" t="str">
        <f t="shared" si="9"/>
        <v>+-0.9X3_6_1  +-0.9X3_6_2 +-0.9X3_6_3</v>
      </c>
      <c r="AA29" t="str">
        <f t="shared" si="10"/>
        <v>+0.01X4_5_1  +0.01X4_5_2 +0.01X4_5_3</v>
      </c>
      <c r="AE29" t="str">
        <f t="shared" si="11"/>
        <v>+-0.42X4_6_1  +-0.42X4_6_2 +-0.42X4_6_3</v>
      </c>
      <c r="AI29" t="str">
        <f t="shared" si="12"/>
        <v>+-0.44X5_6_1  +-0.44X5_6_2 +-0.44X5_6_3 &lt;= 1 ;</v>
      </c>
    </row>
    <row r="30" spans="2:35" ht="12.75">
      <c r="B30" s="11"/>
      <c r="C30" t="str">
        <f t="shared" si="4"/>
        <v>+-0.18X1_3_1  +-0.18X1_3_2 +-0.18X1_3_3</v>
      </c>
      <c r="D30" s="24"/>
      <c r="E30" s="24"/>
      <c r="F30" s="24"/>
      <c r="G30" t="str">
        <f t="shared" si="5"/>
        <v>+-0.75X2_1_1  +-0.75X2_1_2 +-0.75X2_1_3</v>
      </c>
      <c r="H30" s="24"/>
      <c r="I30" s="24"/>
      <c r="K30" t="str">
        <f t="shared" si="6"/>
        <v>+-0.41X2_3_1  +-0.41X2_3_2 +-0.41X2_3_3</v>
      </c>
      <c r="L30" s="11"/>
      <c r="M30" s="11"/>
      <c r="N30" s="11"/>
      <c r="O30" t="str">
        <f t="shared" si="7"/>
        <v>+-0.5X2_4_1  +-0.5X2_4_2 +-0.5X2_4_3</v>
      </c>
      <c r="S30" t="str">
        <f t="shared" si="8"/>
        <v>+0.41X3_5_1  +0.41X3_5_2 +0.41X3_5_3</v>
      </c>
      <c r="W30" t="str">
        <f t="shared" si="9"/>
        <v>+0.9X3_6_1  +0.9X3_6_2 +0.9X3_6_3</v>
      </c>
      <c r="AA30" t="str">
        <f t="shared" si="10"/>
        <v>+-0.01X4_5_1  +-0.01X4_5_2 +-0.01X4_5_3</v>
      </c>
      <c r="AE30" t="str">
        <f t="shared" si="11"/>
        <v>+0.42X4_6_1  +0.42X4_6_2 +0.42X4_6_3</v>
      </c>
      <c r="AI30" t="str">
        <f t="shared" si="12"/>
        <v>+0.44X5_6_1  +0.44X5_6_2 +0.44X5_6_3 &lt;= 1 ;</v>
      </c>
    </row>
    <row r="31" spans="2:35" ht="12.75">
      <c r="B31" s="11"/>
      <c r="C31" t="str">
        <f t="shared" si="4"/>
        <v>+-0.2X1_3_1  +-0.2X1_3_2 +-0.2X1_3_3</v>
      </c>
      <c r="D31" s="11"/>
      <c r="E31" s="11"/>
      <c r="F31" s="11"/>
      <c r="G31" t="str">
        <f t="shared" si="5"/>
        <v>+0.02X2_1_1  +0.02X2_1_2 +0.02X2_1_3</v>
      </c>
      <c r="H31" s="11"/>
      <c r="I31" s="11"/>
      <c r="K31" t="str">
        <f t="shared" si="6"/>
        <v>+-0.01X2_3_1  +-0.01X2_3_2 +-0.01X2_3_3</v>
      </c>
      <c r="L31" s="11"/>
      <c r="M31" s="11"/>
      <c r="N31" s="11"/>
      <c r="O31" t="str">
        <f t="shared" si="7"/>
        <v>+0.27X2_4_1  +0.27X2_4_2 +0.27X2_4_3</v>
      </c>
      <c r="S31" t="str">
        <f t="shared" si="8"/>
        <v>+0.02X3_5_1  +0.02X3_5_2 +0.02X3_5_3</v>
      </c>
      <c r="W31" t="str">
        <f t="shared" si="9"/>
        <v>+-0.79X3_6_1  +-0.79X3_6_2 +-0.79X3_6_3</v>
      </c>
      <c r="AA31" t="str">
        <f t="shared" si="10"/>
        <v>+0.69X4_5_1  +0.69X4_5_2 +0.69X4_5_3</v>
      </c>
      <c r="AE31" t="str">
        <f t="shared" si="11"/>
        <v>+0.21X4_6_1  +0.21X4_6_2 +0.21X4_6_3</v>
      </c>
      <c r="AI31" t="str">
        <f t="shared" si="12"/>
        <v>+-0.16X5_6_1  +-0.16X5_6_2 +-0.16X5_6_3 &lt;= 1 ;</v>
      </c>
    </row>
    <row r="32" spans="2:35" ht="12.75">
      <c r="B32" s="11"/>
      <c r="C32" t="str">
        <f t="shared" si="4"/>
        <v>+0.2X1_3_1  +0.2X1_3_2 +0.2X1_3_3</v>
      </c>
      <c r="D32" s="11"/>
      <c r="E32" s="11"/>
      <c r="F32" s="11"/>
      <c r="G32" t="str">
        <f t="shared" si="5"/>
        <v>+-0.02X2_1_1  +-0.02X2_1_2 +-0.02X2_1_3</v>
      </c>
      <c r="H32" s="11"/>
      <c r="I32" s="11"/>
      <c r="K32" t="str">
        <f t="shared" si="6"/>
        <v>+0.01X2_3_1  +0.01X2_3_2 +0.01X2_3_3</v>
      </c>
      <c r="L32" s="11"/>
      <c r="M32" s="11"/>
      <c r="N32" s="11"/>
      <c r="O32" t="str">
        <f t="shared" si="7"/>
        <v>+-0.27X2_4_1  +-0.27X2_4_2 +-0.27X2_4_3</v>
      </c>
      <c r="S32" t="str">
        <f t="shared" si="8"/>
        <v>+-0.02X3_5_1  +-0.02X3_5_2 +-0.02X3_5_3</v>
      </c>
      <c r="W32" t="str">
        <f t="shared" si="9"/>
        <v>+0.79X3_6_1  +0.79X3_6_2 +0.79X3_6_3</v>
      </c>
      <c r="AA32" t="str">
        <f t="shared" si="10"/>
        <v>+-0.69X4_5_1  +-0.69X4_5_2 +-0.69X4_5_3</v>
      </c>
      <c r="AE32" t="str">
        <f t="shared" si="11"/>
        <v>+-0.21X4_6_1  +-0.21X4_6_2 +-0.21X4_6_3</v>
      </c>
      <c r="AI32" t="str">
        <f t="shared" si="12"/>
        <v>+0.16X5_6_1  +0.16X5_6_2 +0.16X5_6_3 &lt;= 1 ;</v>
      </c>
    </row>
    <row r="33" spans="2:14" ht="12.75">
      <c r="B33" s="11"/>
      <c r="C33" s="11"/>
      <c r="D33" s="11"/>
      <c r="E33" s="11"/>
      <c r="F33" s="11"/>
      <c r="G33" s="11"/>
      <c r="H33" s="11"/>
      <c r="I33" s="11"/>
      <c r="L33" s="11"/>
      <c r="M33" s="11"/>
      <c r="N33" s="11"/>
    </row>
    <row r="34" spans="2:14" ht="12.75">
      <c r="B34" s="11"/>
      <c r="C34" s="11"/>
      <c r="D34" s="11"/>
      <c r="E34" s="11"/>
      <c r="F34" s="11"/>
      <c r="G34" s="11"/>
      <c r="H34" s="11"/>
      <c r="I34" s="11"/>
      <c r="L34" s="11"/>
      <c r="M34" s="11"/>
      <c r="N34" s="11"/>
    </row>
    <row r="35" spans="2:9" ht="12.75">
      <c r="B35" s="11"/>
      <c r="C35" s="11"/>
      <c r="D35" s="11"/>
      <c r="E35" s="11"/>
      <c r="F35" s="11"/>
      <c r="G35" s="11"/>
      <c r="H35" s="11"/>
      <c r="I35" s="11"/>
    </row>
    <row r="36" spans="2:9" ht="12.75">
      <c r="B36" s="11"/>
      <c r="C36" s="11"/>
      <c r="D36" s="11"/>
      <c r="E36" s="11"/>
      <c r="F36" s="11"/>
      <c r="G36" s="11"/>
      <c r="H36" s="11"/>
      <c r="I36" s="11"/>
    </row>
    <row r="37" spans="2:9" ht="12.75">
      <c r="B37" s="11"/>
      <c r="C37" s="11"/>
      <c r="D37" s="11"/>
      <c r="E37" s="11"/>
      <c r="F37" s="11"/>
      <c r="G37" s="11"/>
      <c r="H37" s="11"/>
      <c r="I37" s="11"/>
    </row>
    <row r="38" spans="2:9" ht="12.75">
      <c r="B38" s="11"/>
      <c r="C38" s="11"/>
      <c r="D38" s="11"/>
      <c r="E38" s="11"/>
      <c r="F38" s="11"/>
      <c r="G38" s="11"/>
      <c r="H38" s="11"/>
      <c r="I38" s="11"/>
    </row>
    <row r="39" spans="2:9" ht="12.75">
      <c r="B39" s="11"/>
      <c r="C39" s="11"/>
      <c r="D39" s="11"/>
      <c r="E39" s="11"/>
      <c r="F39" s="11"/>
      <c r="G39" s="11"/>
      <c r="H39" s="11"/>
      <c r="I39" s="11"/>
    </row>
    <row r="40" spans="2:14" ht="12.75">
      <c r="B40" s="11" t="s">
        <v>145</v>
      </c>
      <c r="C40" s="11"/>
      <c r="D40" s="11"/>
      <c r="E40" s="11"/>
      <c r="F40" s="11"/>
      <c r="G40" s="11"/>
      <c r="H40" s="11"/>
      <c r="I40" s="11"/>
      <c r="L40" s="11"/>
      <c r="M40" s="11"/>
      <c r="N40" s="11"/>
    </row>
    <row r="41" spans="1:14" ht="12.75">
      <c r="A41" s="4"/>
      <c r="B41" s="11" t="s">
        <v>146</v>
      </c>
      <c r="F41" s="11"/>
      <c r="G41" s="11"/>
      <c r="H41" s="11"/>
      <c r="I41" s="11"/>
      <c r="L41" s="11"/>
      <c r="M41" s="11"/>
      <c r="N41" s="11"/>
    </row>
    <row r="42" spans="1:14" ht="12.75">
      <c r="A42" s="4"/>
      <c r="B42" t="s">
        <v>147</v>
      </c>
      <c r="L42" s="11"/>
      <c r="M42" s="11"/>
      <c r="N42" s="11"/>
    </row>
    <row r="43" spans="1:14" ht="12.75">
      <c r="A43" s="4"/>
      <c r="B43" t="s">
        <v>148</v>
      </c>
      <c r="L43" s="11"/>
      <c r="M43" s="11"/>
      <c r="N43" s="11"/>
    </row>
    <row r="44" spans="2:14" ht="12.75">
      <c r="B44" t="s">
        <v>149</v>
      </c>
      <c r="L44" s="11"/>
      <c r="M44" s="11"/>
      <c r="N44" s="11"/>
    </row>
    <row r="45" spans="2:14" ht="12.75">
      <c r="B45" t="s">
        <v>150</v>
      </c>
      <c r="L45" s="11"/>
      <c r="M45" s="11"/>
      <c r="N45" s="11"/>
    </row>
    <row r="46" spans="2:14" ht="12.75">
      <c r="B46" t="s">
        <v>151</v>
      </c>
      <c r="L46" s="11"/>
      <c r="M46" s="11"/>
      <c r="N46" s="11"/>
    </row>
    <row r="47" spans="2:14" ht="12.75">
      <c r="B47" t="s">
        <v>152</v>
      </c>
      <c r="L47" s="11"/>
      <c r="M47" s="11"/>
      <c r="N47" s="11"/>
    </row>
    <row r="48" spans="2:14" ht="12.75">
      <c r="B48" t="s">
        <v>153</v>
      </c>
      <c r="L48" s="11"/>
      <c r="M48" s="11"/>
      <c r="N48" s="11"/>
    </row>
    <row r="49" spans="2:14" ht="12.75">
      <c r="B49" t="s">
        <v>154</v>
      </c>
      <c r="L49" s="11"/>
      <c r="M49" s="11"/>
      <c r="N49" s="11"/>
    </row>
    <row r="50" ht="12.75">
      <c r="B50" t="s">
        <v>155</v>
      </c>
    </row>
    <row r="51" ht="12.75">
      <c r="B51" t="s">
        <v>156</v>
      </c>
    </row>
    <row r="58" ht="12.75">
      <c r="C58" s="12"/>
    </row>
    <row r="59" spans="1:5" ht="12.75">
      <c r="A59" t="s">
        <v>41</v>
      </c>
      <c r="B59" t="s">
        <v>45</v>
      </c>
      <c r="C59" t="s">
        <v>46</v>
      </c>
      <c r="E59" t="str">
        <f>CONCATENATE("+",A59,"+",B59,"  +",C59," &lt;= 1;")</f>
        <v>+X2_1_1+X2_3_1  +X2_4_1 &lt;= 1;</v>
      </c>
    </row>
    <row r="60" spans="1:5" ht="12.75">
      <c r="A60" t="s">
        <v>42</v>
      </c>
      <c r="B60" t="s">
        <v>54</v>
      </c>
      <c r="C60" t="s">
        <v>56</v>
      </c>
      <c r="E60" t="str">
        <f>CONCATENATE("+",A60,"+",B60,"  +",C60," &lt;= 1;")</f>
        <v>+X2_1_2+X2_3_2  +X2_4_2 &lt;= 1;</v>
      </c>
    </row>
    <row r="61" spans="1:5" ht="12.75">
      <c r="A61" t="s">
        <v>43</v>
      </c>
      <c r="B61" t="s">
        <v>55</v>
      </c>
      <c r="C61" t="s">
        <v>57</v>
      </c>
      <c r="E61" t="str">
        <f>CONCATENATE("+",A61,"+",B61,"  +",C61," &lt;= 1;")</f>
        <v>+X2_1_3+X2_3_3  +X2_4_3 &lt;= 1;</v>
      </c>
    </row>
    <row r="62" spans="1:5" ht="12.75">
      <c r="A62" t="s">
        <v>44</v>
      </c>
      <c r="E62" t="str">
        <f>CONCATENATE("+",A62," &lt;= 1;")</f>
        <v>+X1_3_1 &lt;= 1;</v>
      </c>
    </row>
    <row r="63" spans="1:5" ht="12.75">
      <c r="A63" t="s">
        <v>52</v>
      </c>
      <c r="E63" t="str">
        <f>CONCATENATE("+",A63," &lt;= 1;")</f>
        <v>+X1_3_2 &lt;= 1;</v>
      </c>
    </row>
    <row r="64" spans="1:5" ht="12.75">
      <c r="A64" t="s">
        <v>53</v>
      </c>
      <c r="E64" t="str">
        <f>CONCATENATE("+",A64," &lt;= 1;")</f>
        <v>+X1_3_3 &lt;= 1;</v>
      </c>
    </row>
    <row r="65" spans="1:5" ht="12.75">
      <c r="A65" t="s">
        <v>47</v>
      </c>
      <c r="B65" t="s">
        <v>48</v>
      </c>
      <c r="E65" t="str">
        <f aca="true" t="shared" si="13" ref="E65:E70">CONCATENATE("+",A65,"+",B65," &lt;= 1;")</f>
        <v>+X3_5_1+X3_6_1 &lt;= 1;</v>
      </c>
    </row>
    <row r="66" spans="1:5" ht="12.75">
      <c r="A66" t="s">
        <v>58</v>
      </c>
      <c r="B66" t="s">
        <v>59</v>
      </c>
      <c r="E66" t="str">
        <f t="shared" si="13"/>
        <v>+X3_5_2+X3_6_2 &lt;= 1;</v>
      </c>
    </row>
    <row r="67" spans="1:5" ht="12.75">
      <c r="A67" t="s">
        <v>63</v>
      </c>
      <c r="B67" t="s">
        <v>64</v>
      </c>
      <c r="E67" t="str">
        <f t="shared" si="13"/>
        <v>+X3_5_3+X3_6_3 &lt;= 1;</v>
      </c>
    </row>
    <row r="68" spans="1:5" ht="12.75">
      <c r="A68" t="s">
        <v>49</v>
      </c>
      <c r="B68" t="s">
        <v>50</v>
      </c>
      <c r="E68" t="str">
        <f t="shared" si="13"/>
        <v>+X4_5_1+X4_6_1 &lt;= 1;</v>
      </c>
    </row>
    <row r="69" spans="1:5" ht="12.75">
      <c r="A69" t="s">
        <v>60</v>
      </c>
      <c r="B69" t="s">
        <v>61</v>
      </c>
      <c r="E69" t="str">
        <f t="shared" si="13"/>
        <v>+X4_5_2+X4_6_2 &lt;= 1;</v>
      </c>
    </row>
    <row r="70" spans="1:5" ht="12.75">
      <c r="A70" t="s">
        <v>65</v>
      </c>
      <c r="B70" t="s">
        <v>66</v>
      </c>
      <c r="E70" t="str">
        <f t="shared" si="13"/>
        <v>+X4_5_3+X4_6_3 &lt;= 1;</v>
      </c>
    </row>
    <row r="71" spans="1:5" ht="12.75">
      <c r="A71" t="s">
        <v>51</v>
      </c>
      <c r="E71" t="str">
        <f>CONCATENATE("+",A71," &lt;= 1;")</f>
        <v>+X5_6_1 &lt;= 1;</v>
      </c>
    </row>
    <row r="72" spans="1:5" ht="12.75">
      <c r="A72" t="s">
        <v>62</v>
      </c>
      <c r="E72" t="str">
        <f>CONCATENATE("+",A72," &lt;= 1;")</f>
        <v>+X5_6_2 &lt;= 1;</v>
      </c>
    </row>
    <row r="73" spans="1:5" ht="12.75">
      <c r="A73" t="s">
        <v>67</v>
      </c>
      <c r="E73" t="str">
        <f>CONCATENATE("+",A73," &lt;= 1;")</f>
        <v>+X5_6_3 &lt;= 1;</v>
      </c>
    </row>
    <row r="77" spans="1:6" ht="12.75">
      <c r="A77" t="s">
        <v>44</v>
      </c>
      <c r="B77" t="str">
        <f>CONCATENATE("+",A77," &lt;= 1;")</f>
        <v>+X1_3_1 &lt;= 1;</v>
      </c>
      <c r="D77" t="s">
        <v>91</v>
      </c>
      <c r="F77" t="str">
        <f>CONCATENATE(A77," ,")</f>
        <v>X1_3_1 ,</v>
      </c>
    </row>
    <row r="78" spans="1:6" ht="12.75">
      <c r="A78" t="s">
        <v>41</v>
      </c>
      <c r="B78" t="str">
        <f aca="true" t="shared" si="14" ref="B78:B103">CONCATENATE("+",A78," &lt;= 1;")</f>
        <v>+X2_1_1 &lt;= 1;</v>
      </c>
      <c r="D78" t="s">
        <v>92</v>
      </c>
      <c r="F78" t="str">
        <f aca="true" t="shared" si="15" ref="F78:F103">CONCATENATE(A78," ,")</f>
        <v>X2_1_1 ,</v>
      </c>
    </row>
    <row r="79" spans="1:6" ht="12.75">
      <c r="A79" t="s">
        <v>45</v>
      </c>
      <c r="B79" t="str">
        <f t="shared" si="14"/>
        <v>+X2_3_1 &lt;= 1;</v>
      </c>
      <c r="D79" t="s">
        <v>93</v>
      </c>
      <c r="F79" t="str">
        <f t="shared" si="15"/>
        <v>X2_3_1 ,</v>
      </c>
    </row>
    <row r="80" spans="1:6" ht="12.75">
      <c r="A80" t="s">
        <v>46</v>
      </c>
      <c r="B80" t="str">
        <f t="shared" si="14"/>
        <v>+X2_4_1 &lt;= 1;</v>
      </c>
      <c r="D80" t="s">
        <v>94</v>
      </c>
      <c r="F80" t="str">
        <f t="shared" si="15"/>
        <v>X2_4_1 ,</v>
      </c>
    </row>
    <row r="81" spans="1:6" ht="12.75">
      <c r="A81" t="s">
        <v>47</v>
      </c>
      <c r="B81" t="str">
        <f t="shared" si="14"/>
        <v>+X3_5_1 &lt;= 1;</v>
      </c>
      <c r="D81" t="s">
        <v>95</v>
      </c>
      <c r="F81" t="str">
        <f t="shared" si="15"/>
        <v>X3_5_1 ,</v>
      </c>
    </row>
    <row r="82" spans="1:6" ht="12.75">
      <c r="A82" t="s">
        <v>48</v>
      </c>
      <c r="B82" t="str">
        <f t="shared" si="14"/>
        <v>+X3_6_1 &lt;= 1;</v>
      </c>
      <c r="D82" t="s">
        <v>96</v>
      </c>
      <c r="F82" t="str">
        <f t="shared" si="15"/>
        <v>X3_6_1 ,</v>
      </c>
    </row>
    <row r="83" spans="1:6" ht="12.75">
      <c r="A83" t="s">
        <v>49</v>
      </c>
      <c r="B83" t="str">
        <f t="shared" si="14"/>
        <v>+X4_5_1 &lt;= 1;</v>
      </c>
      <c r="D83" t="s">
        <v>97</v>
      </c>
      <c r="F83" t="str">
        <f t="shared" si="15"/>
        <v>X4_5_1 ,</v>
      </c>
    </row>
    <row r="84" spans="1:6" ht="12.75">
      <c r="A84" t="s">
        <v>50</v>
      </c>
      <c r="B84" t="str">
        <f t="shared" si="14"/>
        <v>+X4_6_1 &lt;= 1;</v>
      </c>
      <c r="D84" t="s">
        <v>98</v>
      </c>
      <c r="F84" t="str">
        <f t="shared" si="15"/>
        <v>X4_6_1 ,</v>
      </c>
    </row>
    <row r="85" spans="1:6" ht="12.75">
      <c r="A85" t="s">
        <v>51</v>
      </c>
      <c r="B85" t="str">
        <f t="shared" si="14"/>
        <v>+X5_6_1 &lt;= 1;</v>
      </c>
      <c r="D85" t="s">
        <v>99</v>
      </c>
      <c r="F85" t="str">
        <f t="shared" si="15"/>
        <v>X5_6_1 ,</v>
      </c>
    </row>
    <row r="86" spans="1:6" ht="12.75">
      <c r="A86" t="s">
        <v>52</v>
      </c>
      <c r="B86" t="str">
        <f t="shared" si="14"/>
        <v>+X1_3_2 &lt;= 1;</v>
      </c>
      <c r="D86" t="s">
        <v>100</v>
      </c>
      <c r="F86" t="str">
        <f t="shared" si="15"/>
        <v>X1_3_2 ,</v>
      </c>
    </row>
    <row r="87" spans="1:6" ht="12.75">
      <c r="A87" t="s">
        <v>42</v>
      </c>
      <c r="B87" t="str">
        <f t="shared" si="14"/>
        <v>+X2_1_2 &lt;= 1;</v>
      </c>
      <c r="D87" t="s">
        <v>101</v>
      </c>
      <c r="F87" t="str">
        <f t="shared" si="15"/>
        <v>X2_1_2 ,</v>
      </c>
    </row>
    <row r="88" spans="1:6" ht="12.75">
      <c r="A88" t="s">
        <v>54</v>
      </c>
      <c r="B88" t="str">
        <f t="shared" si="14"/>
        <v>+X2_3_2 &lt;= 1;</v>
      </c>
      <c r="D88" t="s">
        <v>102</v>
      </c>
      <c r="F88" t="str">
        <f t="shared" si="15"/>
        <v>X2_3_2 ,</v>
      </c>
    </row>
    <row r="89" spans="1:6" ht="12.75">
      <c r="A89" t="s">
        <v>56</v>
      </c>
      <c r="B89" t="str">
        <f t="shared" si="14"/>
        <v>+X2_4_2 &lt;= 1;</v>
      </c>
      <c r="D89" t="s">
        <v>103</v>
      </c>
      <c r="F89" t="str">
        <f t="shared" si="15"/>
        <v>X2_4_2 ,</v>
      </c>
    </row>
    <row r="90" spans="1:6" ht="12.75">
      <c r="A90" t="s">
        <v>58</v>
      </c>
      <c r="B90" t="str">
        <f t="shared" si="14"/>
        <v>+X3_5_2 &lt;= 1;</v>
      </c>
      <c r="D90" t="s">
        <v>104</v>
      </c>
      <c r="F90" t="str">
        <f t="shared" si="15"/>
        <v>X3_5_2 ,</v>
      </c>
    </row>
    <row r="91" spans="1:6" ht="12.75">
      <c r="A91" t="s">
        <v>59</v>
      </c>
      <c r="B91" t="str">
        <f t="shared" si="14"/>
        <v>+X3_6_2 &lt;= 1;</v>
      </c>
      <c r="D91" t="s">
        <v>105</v>
      </c>
      <c r="F91" t="str">
        <f t="shared" si="15"/>
        <v>X3_6_2 ,</v>
      </c>
    </row>
    <row r="92" spans="1:6" ht="12.75">
      <c r="A92" t="s">
        <v>60</v>
      </c>
      <c r="B92" t="str">
        <f t="shared" si="14"/>
        <v>+X4_5_2 &lt;= 1;</v>
      </c>
      <c r="D92" t="s">
        <v>106</v>
      </c>
      <c r="F92" t="str">
        <f t="shared" si="15"/>
        <v>X4_5_2 ,</v>
      </c>
    </row>
    <row r="93" spans="1:6" ht="12.75">
      <c r="A93" t="s">
        <v>61</v>
      </c>
      <c r="B93" t="str">
        <f t="shared" si="14"/>
        <v>+X4_6_2 &lt;= 1;</v>
      </c>
      <c r="D93" t="s">
        <v>107</v>
      </c>
      <c r="F93" t="str">
        <f t="shared" si="15"/>
        <v>X4_6_2 ,</v>
      </c>
    </row>
    <row r="94" spans="1:6" ht="12.75">
      <c r="A94" t="s">
        <v>62</v>
      </c>
      <c r="B94" t="str">
        <f t="shared" si="14"/>
        <v>+X5_6_2 &lt;= 1;</v>
      </c>
      <c r="D94" t="s">
        <v>108</v>
      </c>
      <c r="F94" t="str">
        <f t="shared" si="15"/>
        <v>X5_6_2 ,</v>
      </c>
    </row>
    <row r="95" spans="1:6" ht="12.75">
      <c r="A95" t="s">
        <v>53</v>
      </c>
      <c r="B95" t="str">
        <f t="shared" si="14"/>
        <v>+X1_3_3 &lt;= 1;</v>
      </c>
      <c r="D95" t="s">
        <v>109</v>
      </c>
      <c r="F95" t="str">
        <f t="shared" si="15"/>
        <v>X1_3_3 ,</v>
      </c>
    </row>
    <row r="96" spans="1:6" ht="12.75">
      <c r="A96" t="s">
        <v>43</v>
      </c>
      <c r="B96" t="str">
        <f t="shared" si="14"/>
        <v>+X2_1_3 &lt;= 1;</v>
      </c>
      <c r="D96" t="s">
        <v>110</v>
      </c>
      <c r="F96" t="str">
        <f t="shared" si="15"/>
        <v>X2_1_3 ,</v>
      </c>
    </row>
    <row r="97" spans="1:6" ht="12.75">
      <c r="A97" t="s">
        <v>55</v>
      </c>
      <c r="B97" t="str">
        <f t="shared" si="14"/>
        <v>+X2_3_3 &lt;= 1;</v>
      </c>
      <c r="D97" t="s">
        <v>111</v>
      </c>
      <c r="F97" t="str">
        <f t="shared" si="15"/>
        <v>X2_3_3 ,</v>
      </c>
    </row>
    <row r="98" spans="1:6" ht="12.75">
      <c r="A98" t="s">
        <v>57</v>
      </c>
      <c r="B98" t="str">
        <f t="shared" si="14"/>
        <v>+X2_4_3 &lt;= 1;</v>
      </c>
      <c r="D98" t="s">
        <v>112</v>
      </c>
      <c r="F98" t="str">
        <f t="shared" si="15"/>
        <v>X2_4_3 ,</v>
      </c>
    </row>
    <row r="99" spans="1:6" ht="12.75">
      <c r="A99" t="s">
        <v>63</v>
      </c>
      <c r="B99" t="str">
        <f t="shared" si="14"/>
        <v>+X3_5_3 &lt;= 1;</v>
      </c>
      <c r="D99" t="s">
        <v>113</v>
      </c>
      <c r="F99" t="str">
        <f t="shared" si="15"/>
        <v>X3_5_3 ,</v>
      </c>
    </row>
    <row r="100" spans="1:6" ht="12.75">
      <c r="A100" t="s">
        <v>64</v>
      </c>
      <c r="B100" t="str">
        <f t="shared" si="14"/>
        <v>+X3_6_3 &lt;= 1;</v>
      </c>
      <c r="D100" t="s">
        <v>114</v>
      </c>
      <c r="F100" t="str">
        <f t="shared" si="15"/>
        <v>X3_6_3 ,</v>
      </c>
    </row>
    <row r="101" spans="1:6" ht="12.75">
      <c r="A101" t="s">
        <v>65</v>
      </c>
      <c r="B101" t="str">
        <f t="shared" si="14"/>
        <v>+X4_5_3 &lt;= 1;</v>
      </c>
      <c r="D101" t="s">
        <v>115</v>
      </c>
      <c r="F101" t="str">
        <f t="shared" si="15"/>
        <v>X4_5_3 ,</v>
      </c>
    </row>
    <row r="102" spans="1:6" ht="12.75">
      <c r="A102" t="s">
        <v>66</v>
      </c>
      <c r="B102" t="str">
        <f t="shared" si="14"/>
        <v>+X4_6_3 &lt;= 1;</v>
      </c>
      <c r="D102" t="s">
        <v>116</v>
      </c>
      <c r="F102" t="str">
        <f t="shared" si="15"/>
        <v>X4_6_3 ,</v>
      </c>
    </row>
    <row r="103" spans="1:6" ht="12.75">
      <c r="A103" t="s">
        <v>67</v>
      </c>
      <c r="B103" t="str">
        <f t="shared" si="14"/>
        <v>+X5_6_3 &lt;= 1;</v>
      </c>
      <c r="D103" t="s">
        <v>117</v>
      </c>
      <c r="F103" t="str">
        <f t="shared" si="15"/>
        <v>X5_6_3 ,</v>
      </c>
    </row>
    <row r="105" spans="6:32" ht="12.75">
      <c r="F105" t="s">
        <v>118</v>
      </c>
      <c r="G105" t="s">
        <v>119</v>
      </c>
      <c r="H105" t="s">
        <v>120</v>
      </c>
      <c r="I105" t="s">
        <v>121</v>
      </c>
      <c r="J105" t="s">
        <v>122</v>
      </c>
      <c r="K105" t="s">
        <v>123</v>
      </c>
      <c r="L105" t="s">
        <v>124</v>
      </c>
      <c r="M105" t="s">
        <v>125</v>
      </c>
      <c r="N105" t="s">
        <v>126</v>
      </c>
      <c r="O105" t="s">
        <v>127</v>
      </c>
      <c r="P105" t="s">
        <v>128</v>
      </c>
      <c r="Q105" t="s">
        <v>129</v>
      </c>
      <c r="R105" t="s">
        <v>130</v>
      </c>
      <c r="S105" t="s">
        <v>131</v>
      </c>
      <c r="T105" t="s">
        <v>132</v>
      </c>
      <c r="U105" t="s">
        <v>133</v>
      </c>
      <c r="V105" t="s">
        <v>134</v>
      </c>
      <c r="W105" t="s">
        <v>135</v>
      </c>
      <c r="X105" t="s">
        <v>136</v>
      </c>
      <c r="Y105" t="s">
        <v>137</v>
      </c>
      <c r="Z105" t="s">
        <v>138</v>
      </c>
      <c r="AA105" t="s">
        <v>139</v>
      </c>
      <c r="AB105" t="s">
        <v>140</v>
      </c>
      <c r="AC105" t="s">
        <v>141</v>
      </c>
      <c r="AD105" t="s">
        <v>142</v>
      </c>
      <c r="AE105" t="s">
        <v>143</v>
      </c>
      <c r="AF105" t="s">
        <v>144</v>
      </c>
    </row>
  </sheetData>
  <mergeCells count="1">
    <mergeCell ref="N8:P8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Picture.8" shapeId="866001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Saobracajni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nastavnik</dc:creator>
  <cp:keywords/>
  <dc:description/>
  <cp:lastModifiedBy>Milorad Vidovic</cp:lastModifiedBy>
  <dcterms:created xsi:type="dcterms:W3CDTF">2010-05-27T08:01:33Z</dcterms:created>
  <dcterms:modified xsi:type="dcterms:W3CDTF">2010-06-03T21:58:08Z</dcterms:modified>
  <cp:category/>
  <cp:version/>
  <cp:contentType/>
  <cp:contentStatus/>
</cp:coreProperties>
</file>